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elta.sm.ee/dhs/webdav/93bf0d08a31cbd9d1dc62c679673185ce406e79f/46309090219/e8552fb6-b918-4e5d-9d78-b27172f0a3b2/"/>
    </mc:Choice>
  </mc:AlternateContent>
  <xr:revisionPtr revIDLastSave="0" documentId="13_ncr:1_{840072DD-7E98-4D34-8A69-69317E64F108}" xr6:coauthVersionLast="47" xr6:coauthVersionMax="47" xr10:uidLastSave="{00000000-0000-0000-0000-000000000000}"/>
  <bookViews>
    <workbookView xWindow="-103" yWindow="-103" windowWidth="16663" windowHeight="8863" xr2:uid="{B2C39FF5-DE2F-40C5-B709-656E7F95CB7E}"/>
  </bookViews>
  <sheets>
    <sheet name="Leh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43" i="1" l="1"/>
  <c r="Y43" i="1" s="1"/>
  <c r="S43" i="1"/>
  <c r="V43" i="1" s="1"/>
  <c r="O43" i="1"/>
  <c r="R43" i="1" s="1"/>
  <c r="K43" i="1"/>
  <c r="L43" i="1" s="1"/>
  <c r="G43" i="1"/>
  <c r="I43" i="1" s="1"/>
  <c r="C43" i="1"/>
  <c r="W37" i="1"/>
  <c r="Z37" i="1" s="1"/>
  <c r="S37" i="1"/>
  <c r="U37" i="1" s="1"/>
  <c r="O37" i="1"/>
  <c r="R37" i="1" s="1"/>
  <c r="K37" i="1"/>
  <c r="N37" i="1" s="1"/>
  <c r="G37" i="1"/>
  <c r="J37" i="1" s="1"/>
  <c r="C37" i="1"/>
  <c r="F37" i="1" s="1"/>
  <c r="W31" i="1"/>
  <c r="Z31" i="1" s="1"/>
  <c r="S31" i="1"/>
  <c r="U31" i="1" s="1"/>
  <c r="O31" i="1"/>
  <c r="K31" i="1"/>
  <c r="G31" i="1"/>
  <c r="C31" i="1"/>
  <c r="W25" i="1"/>
  <c r="S25" i="1"/>
  <c r="T25" i="1" s="1"/>
  <c r="O25" i="1"/>
  <c r="R25" i="1" s="1"/>
  <c r="K25" i="1"/>
  <c r="N25" i="1" s="1"/>
  <c r="G25" i="1"/>
  <c r="J25" i="1" s="1"/>
  <c r="C25" i="1"/>
  <c r="C19" i="1"/>
  <c r="F19" i="1" s="1"/>
  <c r="G19" i="1"/>
  <c r="J19" i="1" s="1"/>
  <c r="K19" i="1"/>
  <c r="N19" i="1" s="1"/>
  <c r="O19" i="1"/>
  <c r="Q19" i="1" s="1"/>
  <c r="S19" i="1"/>
  <c r="W19" i="1"/>
  <c r="C13" i="1"/>
  <c r="G13" i="1"/>
  <c r="K13" i="1"/>
  <c r="O13" i="1"/>
  <c r="R13" i="1" s="1"/>
  <c r="W13" i="1"/>
  <c r="Z13" i="1" s="1"/>
  <c r="S13" i="1"/>
  <c r="V13" i="1" s="1"/>
  <c r="D14" i="1"/>
  <c r="D15" i="1"/>
  <c r="AA47" i="1"/>
  <c r="Z47" i="1"/>
  <c r="Y47" i="1"/>
  <c r="X47" i="1"/>
  <c r="V47" i="1"/>
  <c r="U47" i="1"/>
  <c r="T47" i="1"/>
  <c r="R47" i="1"/>
  <c r="Q47" i="1"/>
  <c r="P47" i="1"/>
  <c r="N47" i="1"/>
  <c r="M47" i="1"/>
  <c r="L47" i="1"/>
  <c r="J47" i="1"/>
  <c r="I47" i="1"/>
  <c r="H47" i="1"/>
  <c r="F47" i="1"/>
  <c r="E47" i="1"/>
  <c r="D47" i="1"/>
  <c r="AA46" i="1"/>
  <c r="Z46" i="1"/>
  <c r="Y46" i="1"/>
  <c r="X46" i="1"/>
  <c r="V46" i="1"/>
  <c r="U46" i="1"/>
  <c r="T46" i="1"/>
  <c r="R46" i="1"/>
  <c r="Q46" i="1"/>
  <c r="P46" i="1"/>
  <c r="N46" i="1"/>
  <c r="M46" i="1"/>
  <c r="L46" i="1"/>
  <c r="J46" i="1"/>
  <c r="I46" i="1"/>
  <c r="H46" i="1"/>
  <c r="F46" i="1"/>
  <c r="E46" i="1"/>
  <c r="D46" i="1"/>
  <c r="AA45" i="1"/>
  <c r="Z45" i="1"/>
  <c r="Y45" i="1"/>
  <c r="X45" i="1"/>
  <c r="V45" i="1"/>
  <c r="U45" i="1"/>
  <c r="T45" i="1"/>
  <c r="R45" i="1"/>
  <c r="Q45" i="1"/>
  <c r="P45" i="1"/>
  <c r="N45" i="1"/>
  <c r="M45" i="1"/>
  <c r="L45" i="1"/>
  <c r="J45" i="1"/>
  <c r="I45" i="1"/>
  <c r="H45" i="1"/>
  <c r="F45" i="1"/>
  <c r="E45" i="1"/>
  <c r="D45" i="1"/>
  <c r="AA44" i="1"/>
  <c r="Z44" i="1"/>
  <c r="Y44" i="1"/>
  <c r="X44" i="1"/>
  <c r="V44" i="1"/>
  <c r="U44" i="1"/>
  <c r="T44" i="1"/>
  <c r="R44" i="1"/>
  <c r="Q44" i="1"/>
  <c r="P44" i="1"/>
  <c r="N44" i="1"/>
  <c r="M44" i="1"/>
  <c r="L44" i="1"/>
  <c r="J44" i="1"/>
  <c r="I44" i="1"/>
  <c r="H44" i="1"/>
  <c r="F44" i="1"/>
  <c r="E44" i="1"/>
  <c r="D44" i="1"/>
  <c r="U43" i="1"/>
  <c r="T43" i="1"/>
  <c r="Q43" i="1"/>
  <c r="P43" i="1"/>
  <c r="N43" i="1"/>
  <c r="M43" i="1"/>
  <c r="J43" i="1"/>
  <c r="AA41" i="1"/>
  <c r="Z41" i="1"/>
  <c r="Y41" i="1"/>
  <c r="X41" i="1"/>
  <c r="V41" i="1"/>
  <c r="U41" i="1"/>
  <c r="T41" i="1"/>
  <c r="R41" i="1"/>
  <c r="Q41" i="1"/>
  <c r="P41" i="1"/>
  <c r="N41" i="1"/>
  <c r="M41" i="1"/>
  <c r="L41" i="1"/>
  <c r="J41" i="1"/>
  <c r="I41" i="1"/>
  <c r="H41" i="1"/>
  <c r="F41" i="1"/>
  <c r="E41" i="1"/>
  <c r="D41" i="1"/>
  <c r="AA40" i="1"/>
  <c r="Z40" i="1"/>
  <c r="Y40" i="1"/>
  <c r="X40" i="1"/>
  <c r="V40" i="1"/>
  <c r="U40" i="1"/>
  <c r="T40" i="1"/>
  <c r="R40" i="1"/>
  <c r="Q40" i="1"/>
  <c r="P40" i="1"/>
  <c r="N40" i="1"/>
  <c r="M40" i="1"/>
  <c r="L40" i="1"/>
  <c r="J40" i="1"/>
  <c r="I40" i="1"/>
  <c r="H40" i="1"/>
  <c r="F40" i="1"/>
  <c r="E40" i="1"/>
  <c r="D40" i="1"/>
  <c r="AA39" i="1"/>
  <c r="Z39" i="1"/>
  <c r="Y39" i="1"/>
  <c r="X39" i="1"/>
  <c r="V39" i="1"/>
  <c r="U39" i="1"/>
  <c r="T39" i="1"/>
  <c r="R39" i="1"/>
  <c r="Q39" i="1"/>
  <c r="P39" i="1"/>
  <c r="N39" i="1"/>
  <c r="M39" i="1"/>
  <c r="L39" i="1"/>
  <c r="J39" i="1"/>
  <c r="I39" i="1"/>
  <c r="H39" i="1"/>
  <c r="F39" i="1"/>
  <c r="E39" i="1"/>
  <c r="D39" i="1"/>
  <c r="AA38" i="1"/>
  <c r="Z38" i="1"/>
  <c r="Y38" i="1"/>
  <c r="X38" i="1"/>
  <c r="V38" i="1"/>
  <c r="U38" i="1"/>
  <c r="T38" i="1"/>
  <c r="R38" i="1"/>
  <c r="Q38" i="1"/>
  <c r="P38" i="1"/>
  <c r="N38" i="1"/>
  <c r="M38" i="1"/>
  <c r="L38" i="1"/>
  <c r="J38" i="1"/>
  <c r="I38" i="1"/>
  <c r="H38" i="1"/>
  <c r="F38" i="1"/>
  <c r="E38" i="1"/>
  <c r="D38" i="1"/>
  <c r="Y37" i="1"/>
  <c r="X37" i="1"/>
  <c r="V37" i="1"/>
  <c r="AA35" i="1"/>
  <c r="Z35" i="1"/>
  <c r="Y35" i="1"/>
  <c r="X35" i="1"/>
  <c r="V35" i="1"/>
  <c r="U35" i="1"/>
  <c r="T35" i="1"/>
  <c r="R35" i="1"/>
  <c r="Q35" i="1"/>
  <c r="P35" i="1"/>
  <c r="N35" i="1"/>
  <c r="M35" i="1"/>
  <c r="L35" i="1"/>
  <c r="J35" i="1"/>
  <c r="I35" i="1"/>
  <c r="H35" i="1"/>
  <c r="F35" i="1"/>
  <c r="E35" i="1"/>
  <c r="D35" i="1"/>
  <c r="AA34" i="1"/>
  <c r="Z34" i="1"/>
  <c r="Y34" i="1"/>
  <c r="X34" i="1"/>
  <c r="V34" i="1"/>
  <c r="U34" i="1"/>
  <c r="T34" i="1"/>
  <c r="R34" i="1"/>
  <c r="Q34" i="1"/>
  <c r="P34" i="1"/>
  <c r="N34" i="1"/>
  <c r="M34" i="1"/>
  <c r="L34" i="1"/>
  <c r="J34" i="1"/>
  <c r="I34" i="1"/>
  <c r="H34" i="1"/>
  <c r="F34" i="1"/>
  <c r="E34" i="1"/>
  <c r="D34" i="1"/>
  <c r="AA33" i="1"/>
  <c r="Z33" i="1"/>
  <c r="Y33" i="1"/>
  <c r="X33" i="1"/>
  <c r="V33" i="1"/>
  <c r="U33" i="1"/>
  <c r="T33" i="1"/>
  <c r="R33" i="1"/>
  <c r="Q33" i="1"/>
  <c r="P33" i="1"/>
  <c r="N33" i="1"/>
  <c r="M33" i="1"/>
  <c r="L33" i="1"/>
  <c r="J33" i="1"/>
  <c r="I33" i="1"/>
  <c r="H33" i="1"/>
  <c r="F33" i="1"/>
  <c r="E33" i="1"/>
  <c r="D33" i="1"/>
  <c r="AA32" i="1"/>
  <c r="Z32" i="1"/>
  <c r="Y32" i="1"/>
  <c r="X32" i="1"/>
  <c r="V32" i="1"/>
  <c r="U32" i="1"/>
  <c r="T32" i="1"/>
  <c r="R32" i="1"/>
  <c r="Q32" i="1"/>
  <c r="P32" i="1"/>
  <c r="N32" i="1"/>
  <c r="M32" i="1"/>
  <c r="L32" i="1"/>
  <c r="J32" i="1"/>
  <c r="I32" i="1"/>
  <c r="H32" i="1"/>
  <c r="F32" i="1"/>
  <c r="E32" i="1"/>
  <c r="D32" i="1"/>
  <c r="N31" i="1"/>
  <c r="M31" i="1"/>
  <c r="L31" i="1"/>
  <c r="J31" i="1"/>
  <c r="I31" i="1"/>
  <c r="H31" i="1"/>
  <c r="F31" i="1"/>
  <c r="E31" i="1"/>
  <c r="D31" i="1"/>
  <c r="AA29" i="1"/>
  <c r="Z29" i="1"/>
  <c r="Y29" i="1"/>
  <c r="X29" i="1"/>
  <c r="V29" i="1"/>
  <c r="U29" i="1"/>
  <c r="T29" i="1"/>
  <c r="R29" i="1"/>
  <c r="Q29" i="1"/>
  <c r="P29" i="1"/>
  <c r="N29" i="1"/>
  <c r="M29" i="1"/>
  <c r="L29" i="1"/>
  <c r="J29" i="1"/>
  <c r="I29" i="1"/>
  <c r="H29" i="1"/>
  <c r="F29" i="1"/>
  <c r="E29" i="1"/>
  <c r="D29" i="1"/>
  <c r="AA28" i="1"/>
  <c r="Z28" i="1"/>
  <c r="Y28" i="1"/>
  <c r="X28" i="1"/>
  <c r="V28" i="1"/>
  <c r="U28" i="1"/>
  <c r="T28" i="1"/>
  <c r="R28" i="1"/>
  <c r="Q28" i="1"/>
  <c r="P28" i="1"/>
  <c r="N28" i="1"/>
  <c r="M28" i="1"/>
  <c r="L28" i="1"/>
  <c r="J28" i="1"/>
  <c r="I28" i="1"/>
  <c r="H28" i="1"/>
  <c r="F28" i="1"/>
  <c r="E28" i="1"/>
  <c r="D28" i="1"/>
  <c r="AA27" i="1"/>
  <c r="Z27" i="1"/>
  <c r="Y27" i="1"/>
  <c r="X27" i="1"/>
  <c r="V27" i="1"/>
  <c r="U27" i="1"/>
  <c r="T27" i="1"/>
  <c r="R27" i="1"/>
  <c r="Q27" i="1"/>
  <c r="P27" i="1"/>
  <c r="N27" i="1"/>
  <c r="M27" i="1"/>
  <c r="L27" i="1"/>
  <c r="J27" i="1"/>
  <c r="I27" i="1"/>
  <c r="H27" i="1"/>
  <c r="F27" i="1"/>
  <c r="E27" i="1"/>
  <c r="D27" i="1"/>
  <c r="AA26" i="1"/>
  <c r="Z26" i="1"/>
  <c r="Y26" i="1"/>
  <c r="X26" i="1"/>
  <c r="V26" i="1"/>
  <c r="U26" i="1"/>
  <c r="T26" i="1"/>
  <c r="R26" i="1"/>
  <c r="Q26" i="1"/>
  <c r="P26" i="1"/>
  <c r="N26" i="1"/>
  <c r="M26" i="1"/>
  <c r="L26" i="1"/>
  <c r="J26" i="1"/>
  <c r="I26" i="1"/>
  <c r="H26" i="1"/>
  <c r="F26" i="1"/>
  <c r="E26" i="1"/>
  <c r="D26" i="1"/>
  <c r="Z25" i="1"/>
  <c r="Y25" i="1"/>
  <c r="X25" i="1"/>
  <c r="V25" i="1"/>
  <c r="U25" i="1"/>
  <c r="Q25" i="1"/>
  <c r="P25" i="1"/>
  <c r="AA23" i="1"/>
  <c r="Z23" i="1"/>
  <c r="Y23" i="1"/>
  <c r="X23" i="1"/>
  <c r="V23" i="1"/>
  <c r="U23" i="1"/>
  <c r="T23" i="1"/>
  <c r="R23" i="1"/>
  <c r="Q23" i="1"/>
  <c r="P23" i="1"/>
  <c r="N23" i="1"/>
  <c r="M23" i="1"/>
  <c r="L23" i="1"/>
  <c r="J23" i="1"/>
  <c r="I23" i="1"/>
  <c r="H23" i="1"/>
  <c r="F23" i="1"/>
  <c r="E23" i="1"/>
  <c r="D23" i="1"/>
  <c r="AA22" i="1"/>
  <c r="Z22" i="1"/>
  <c r="Y22" i="1"/>
  <c r="X22" i="1"/>
  <c r="V22" i="1"/>
  <c r="U22" i="1"/>
  <c r="T22" i="1"/>
  <c r="R22" i="1"/>
  <c r="Q22" i="1"/>
  <c r="P22" i="1"/>
  <c r="N22" i="1"/>
  <c r="M22" i="1"/>
  <c r="L22" i="1"/>
  <c r="J22" i="1"/>
  <c r="I22" i="1"/>
  <c r="H22" i="1"/>
  <c r="F22" i="1"/>
  <c r="E22" i="1"/>
  <c r="D22" i="1"/>
  <c r="AA21" i="1"/>
  <c r="Z21" i="1"/>
  <c r="Y21" i="1"/>
  <c r="X21" i="1"/>
  <c r="V21" i="1"/>
  <c r="U21" i="1"/>
  <c r="T21" i="1"/>
  <c r="R21" i="1"/>
  <c r="Q21" i="1"/>
  <c r="P21" i="1"/>
  <c r="N21" i="1"/>
  <c r="M21" i="1"/>
  <c r="L21" i="1"/>
  <c r="J21" i="1"/>
  <c r="I21" i="1"/>
  <c r="H21" i="1"/>
  <c r="F21" i="1"/>
  <c r="E21" i="1"/>
  <c r="D21" i="1"/>
  <c r="AA20" i="1"/>
  <c r="Z20" i="1"/>
  <c r="Y20" i="1"/>
  <c r="X20" i="1"/>
  <c r="V20" i="1"/>
  <c r="U20" i="1"/>
  <c r="T20" i="1"/>
  <c r="R20" i="1"/>
  <c r="Q20" i="1"/>
  <c r="P20" i="1"/>
  <c r="N20" i="1"/>
  <c r="M20" i="1"/>
  <c r="L20" i="1"/>
  <c r="J20" i="1"/>
  <c r="I20" i="1"/>
  <c r="H20" i="1"/>
  <c r="F20" i="1"/>
  <c r="E20" i="1"/>
  <c r="D20" i="1"/>
  <c r="X19" i="1"/>
  <c r="V19" i="1"/>
  <c r="U19" i="1"/>
  <c r="T19" i="1"/>
  <c r="P19" i="1"/>
  <c r="L19" i="1"/>
  <c r="I19" i="1"/>
  <c r="H19" i="1"/>
  <c r="AA14" i="1"/>
  <c r="AA15" i="1"/>
  <c r="AA16" i="1"/>
  <c r="AA17" i="1"/>
  <c r="Z17" i="1"/>
  <c r="Y17" i="1"/>
  <c r="X17" i="1"/>
  <c r="Z16" i="1"/>
  <c r="Y16" i="1"/>
  <c r="X16" i="1"/>
  <c r="Z15" i="1"/>
  <c r="Y15" i="1"/>
  <c r="X15" i="1"/>
  <c r="Z14" i="1"/>
  <c r="Y14" i="1"/>
  <c r="X14" i="1"/>
  <c r="V17" i="1"/>
  <c r="U17" i="1"/>
  <c r="T17" i="1"/>
  <c r="V16" i="1"/>
  <c r="U16" i="1"/>
  <c r="T16" i="1"/>
  <c r="V15" i="1"/>
  <c r="U15" i="1"/>
  <c r="T15" i="1"/>
  <c r="V14" i="1"/>
  <c r="U14" i="1"/>
  <c r="T14" i="1"/>
  <c r="R17" i="1"/>
  <c r="Q17" i="1"/>
  <c r="P17" i="1"/>
  <c r="R16" i="1"/>
  <c r="Q16" i="1"/>
  <c r="P16" i="1"/>
  <c r="R15" i="1"/>
  <c r="Q15" i="1"/>
  <c r="P15" i="1"/>
  <c r="R14" i="1"/>
  <c r="Q14" i="1"/>
  <c r="P14" i="1"/>
  <c r="N17" i="1"/>
  <c r="M17" i="1"/>
  <c r="L17" i="1"/>
  <c r="N16" i="1"/>
  <c r="M16" i="1"/>
  <c r="L16" i="1"/>
  <c r="N15" i="1"/>
  <c r="M15" i="1"/>
  <c r="L15" i="1"/>
  <c r="N14" i="1"/>
  <c r="M14" i="1"/>
  <c r="L14" i="1"/>
  <c r="N13" i="1"/>
  <c r="M13" i="1"/>
  <c r="L13" i="1"/>
  <c r="J17" i="1"/>
  <c r="I17" i="1"/>
  <c r="H17" i="1"/>
  <c r="J16" i="1"/>
  <c r="I16" i="1"/>
  <c r="H16" i="1"/>
  <c r="J15" i="1"/>
  <c r="I15" i="1"/>
  <c r="H15" i="1"/>
  <c r="J14" i="1"/>
  <c r="I14" i="1"/>
  <c r="H14" i="1"/>
  <c r="J13" i="1"/>
  <c r="I13" i="1"/>
  <c r="H13" i="1"/>
  <c r="F14" i="1"/>
  <c r="F15" i="1"/>
  <c r="F16" i="1"/>
  <c r="F17" i="1"/>
  <c r="F13" i="1"/>
  <c r="E14" i="1"/>
  <c r="E15" i="1"/>
  <c r="E16" i="1"/>
  <c r="E17" i="1"/>
  <c r="E13" i="1"/>
  <c r="D16" i="1"/>
  <c r="D17" i="1"/>
  <c r="D13" i="1"/>
  <c r="F55" i="1" l="1"/>
  <c r="D55" i="1"/>
  <c r="D58" i="1"/>
  <c r="F58" i="1"/>
  <c r="H55" i="1"/>
  <c r="D37" i="1"/>
  <c r="E37" i="1"/>
  <c r="X13" i="1"/>
  <c r="L56" i="1" s="1"/>
  <c r="L25" i="1"/>
  <c r="V31" i="1"/>
  <c r="J58" i="1" s="1"/>
  <c r="L37" i="1"/>
  <c r="F56" i="1" s="1"/>
  <c r="X43" i="1"/>
  <c r="H25" i="1"/>
  <c r="Y13" i="1"/>
  <c r="M25" i="1"/>
  <c r="X31" i="1"/>
  <c r="M37" i="1"/>
  <c r="B55" i="1"/>
  <c r="L55" i="1"/>
  <c r="H37" i="1"/>
  <c r="D56" i="1" s="1"/>
  <c r="J55" i="1"/>
  <c r="Q13" i="1"/>
  <c r="M19" i="1"/>
  <c r="I25" i="1"/>
  <c r="D57" i="1" s="1"/>
  <c r="T31" i="1"/>
  <c r="I37" i="1"/>
  <c r="Z43" i="1"/>
  <c r="P13" i="1"/>
  <c r="AA43" i="1"/>
  <c r="H43" i="1"/>
  <c r="D43" i="1"/>
  <c r="E43" i="1"/>
  <c r="F43" i="1"/>
  <c r="T37" i="1"/>
  <c r="P37" i="1"/>
  <c r="Q37" i="1"/>
  <c r="AA37" i="1"/>
  <c r="Y31" i="1"/>
  <c r="R31" i="1"/>
  <c r="Q31" i="1"/>
  <c r="P31" i="1"/>
  <c r="AA31" i="1"/>
  <c r="AA25" i="1"/>
  <c r="F25" i="1"/>
  <c r="B58" i="1" s="1"/>
  <c r="E25" i="1"/>
  <c r="D25" i="1"/>
  <c r="D19" i="1"/>
  <c r="E19" i="1"/>
  <c r="R19" i="1"/>
  <c r="AA19" i="1"/>
  <c r="Z19" i="1"/>
  <c r="L58" i="1" s="1"/>
  <c r="Y19" i="1"/>
  <c r="T13" i="1"/>
  <c r="U13" i="1"/>
  <c r="J57" i="1" s="1"/>
  <c r="AA13" i="1"/>
  <c r="B57" i="1" l="1"/>
  <c r="F57" i="1"/>
  <c r="N55" i="1"/>
  <c r="J56" i="1"/>
  <c r="K56" i="1" s="1"/>
  <c r="H58" i="1"/>
  <c r="N58" i="1"/>
  <c r="O58" i="1" s="1"/>
  <c r="L57" i="1"/>
  <c r="H56" i="1"/>
  <c r="B56" i="1"/>
  <c r="N56" i="1" s="1"/>
  <c r="O56" i="1" s="1"/>
  <c r="H57" i="1"/>
  <c r="B48" i="1"/>
  <c r="I56" i="1"/>
  <c r="I58" i="1"/>
  <c r="N57" i="1" l="1"/>
  <c r="O57" i="1" s="1"/>
  <c r="I57" i="1"/>
  <c r="K57" i="1"/>
  <c r="K58" i="1"/>
  <c r="G58" i="1"/>
  <c r="G56" i="1"/>
  <c r="G57" i="1"/>
  <c r="C57" i="1" l="1"/>
  <c r="E57" i="1"/>
  <c r="E58" i="1"/>
  <c r="M58" i="1"/>
  <c r="C58" i="1"/>
  <c r="C56" i="1"/>
  <c r="E56" i="1"/>
  <c r="M56" i="1" l="1"/>
  <c r="M57" i="1"/>
</calcChain>
</file>

<file path=xl/sharedStrings.xml><?xml version="1.0" encoding="utf-8"?>
<sst xmlns="http://schemas.openxmlformats.org/spreadsheetml/2006/main" count="92" uniqueCount="32">
  <si>
    <t>Aasta</t>
  </si>
  <si>
    <t>Projekti tegevuse nimetus</t>
  </si>
  <si>
    <t>Abikõblik kulu</t>
  </si>
  <si>
    <t>ERF toetuse summa (70%)</t>
  </si>
  <si>
    <t>KOKKU</t>
  </si>
  <si>
    <t>Ettevalmistustööd</t>
  </si>
  <si>
    <t>Projekteerimine</t>
  </si>
  <si>
    <t>Ehitamine</t>
  </si>
  <si>
    <t>Projekti administreerimine</t>
  </si>
  <si>
    <t>Projektide finantsplaan</t>
  </si>
  <si>
    <t>sh riiklik kaasfinantseering</t>
  </si>
  <si>
    <t>sh ERFi osalus</t>
  </si>
  <si>
    <t>sh omafinantseering</t>
  </si>
  <si>
    <t>Summa</t>
  </si>
  <si>
    <t>Osakaal</t>
  </si>
  <si>
    <t xml:space="preserve">TAT finantsplaan ja eelarve projektide ja kulukohtade kaupa </t>
  </si>
  <si>
    <t>RKF (16%)</t>
  </si>
  <si>
    <t>omafinantseering (14%)</t>
  </si>
  <si>
    <t>TAT nimi: Erihoolekandeasutuste reorganiseerimine</t>
  </si>
  <si>
    <t>Projekt nr 4: MTÜ Valgamaa Tugikeskus reorganiseerimine</t>
  </si>
  <si>
    <t>Projekt nr 5: MTÜ Lõuna-Eesti Erihooldusteenuste Keskus reorganiseerimine</t>
  </si>
  <si>
    <t>ERFi meetme 21.4.1.1 finantsallikate jaotus aastate kaupa</t>
  </si>
  <si>
    <t>Toetuse saajad: AS Hoolekandeteenused, SA Narva-Jõesuu Hooldekodu, AS Koeru Hooldekeskus, MTÜ Valgamaa Tugikeskus, MTÜ Lõuna-Eesti Erihooldusteenuste Keskus, Tallinna Linnavalitsus</t>
  </si>
  <si>
    <t>Lisa 2</t>
  </si>
  <si>
    <t>TAT abikõlblikkuse periood: 01.01.2024–31.08.2029</t>
  </si>
  <si>
    <t>Sotsiaalkaitseministri .......2024 käskkirjaga nr .....</t>
  </si>
  <si>
    <t xml:space="preserve">Sotsiaalkaitseministri … .2024 käskkirjaga nr ... kinnitatud toetuse andmise tingimused "Erihoolekandeasutuste reorganiseerimine" </t>
  </si>
  <si>
    <t>Kulu kokku 2024–2029</t>
  </si>
  <si>
    <t>Projekti nr 1: AS-i Hoolekandeteenused Vääna-Viti Kodu ja Sillamäe Kodu reorganiseerimine</t>
  </si>
  <si>
    <t>Projekt nr 2: SA Narva-Jõesuu Hooldekodu erihoolekande teenusekohtade reorganiseerimine</t>
  </si>
  <si>
    <t>Projekt nr 3: AS-i Koeru Hooldekeskus reorganiseerimine</t>
  </si>
  <si>
    <t>Projekt nr 6: Teenusekohtade reorganiseerimine Tallinna Linnavalitsuse poolt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</si>
</sst>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\ &quot;€&quot;"/>
  </numFmts>
  <fonts count="8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8"/>
      <color theme="1"/>
      <name val="Calibri"/>
      <family val="2"/>
      <charset val="186"/>
      <scheme val="minor"/>
    </font>
    <font>
      <b/>
      <sz val="8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b/>
      <sz val="8"/>
      <name val="Calibri"/>
      <family val="2"/>
      <charset val="186"/>
      <scheme val="minor"/>
    </font>
    <font>
      <i/>
      <sz val="8"/>
      <color rgb="FFFF0000"/>
      <name val="Calibri"/>
      <family val="2"/>
      <charset val="186"/>
      <scheme val="minor"/>
    </font>
    <font>
      <sz val="8"/>
      <name val="Calibri"/>
      <family val="2"/>
      <charset val="18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</cellStyleXfs>
  <cellXfs count="41">
    <xf numFmtId="0" fontId="0" fillId="0" borderId="0" xfId="0"/>
    <xf numFmtId="0" fontId="2" fillId="0" borderId="1" xfId="0" applyFont="1" applyBorder="1"/>
    <xf numFmtId="0" fontId="3" fillId="0" borderId="1" xfId="0" applyFont="1" applyBorder="1"/>
    <xf numFmtId="0" fontId="3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vertical="top" wrapText="1"/>
    </xf>
    <xf numFmtId="164" fontId="2" fillId="2" borderId="1" xfId="0" applyNumberFormat="1" applyFont="1" applyFill="1" applyBorder="1" applyAlignment="1">
      <alignment wrapText="1"/>
    </xf>
    <xf numFmtId="164" fontId="2" fillId="0" borderId="1" xfId="0" applyNumberFormat="1" applyFont="1" applyBorder="1" applyAlignment="1">
      <alignment wrapText="1"/>
    </xf>
    <xf numFmtId="164" fontId="2" fillId="0" borderId="1" xfId="0" applyNumberFormat="1" applyFont="1" applyBorder="1"/>
    <xf numFmtId="0" fontId="3" fillId="0" borderId="1" xfId="0" applyFont="1" applyBorder="1" applyAlignment="1">
      <alignment vertical="top" wrapText="1"/>
    </xf>
    <xf numFmtId="164" fontId="3" fillId="2" borderId="1" xfId="0" applyNumberFormat="1" applyFont="1" applyFill="1" applyBorder="1" applyAlignment="1">
      <alignment wrapText="1"/>
    </xf>
    <xf numFmtId="164" fontId="3" fillId="2" borderId="1" xfId="0" applyNumberFormat="1" applyFont="1" applyFill="1" applyBorder="1"/>
    <xf numFmtId="0" fontId="2" fillId="0" borderId="2" xfId="0" applyFont="1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164" fontId="3" fillId="2" borderId="2" xfId="0" applyNumberFormat="1" applyFont="1" applyFill="1" applyBorder="1"/>
    <xf numFmtId="164" fontId="3" fillId="0" borderId="1" xfId="0" applyNumberFormat="1" applyFont="1" applyBorder="1"/>
    <xf numFmtId="164" fontId="3" fillId="0" borderId="1" xfId="0" applyNumberFormat="1" applyFont="1" applyBorder="1" applyAlignment="1">
      <alignment wrapText="1"/>
    </xf>
    <xf numFmtId="0" fontId="5" fillId="0" borderId="1" xfId="0" applyFont="1" applyBorder="1" applyAlignment="1">
      <alignment horizontal="right" vertical="top" wrapText="1"/>
    </xf>
    <xf numFmtId="0" fontId="2" fillId="0" borderId="0" xfId="0" applyFont="1"/>
    <xf numFmtId="3" fontId="6" fillId="0" borderId="0" xfId="3" applyNumberFormat="1" applyFont="1" applyAlignment="1">
      <alignment horizontal="right"/>
    </xf>
    <xf numFmtId="3" fontId="7" fillId="0" borderId="0" xfId="3" applyNumberFormat="1" applyFont="1" applyAlignment="1">
      <alignment horizontal="right"/>
    </xf>
    <xf numFmtId="0" fontId="5" fillId="0" borderId="0" xfId="0" applyFont="1"/>
    <xf numFmtId="0" fontId="7" fillId="0" borderId="0" xfId="0" applyFont="1" applyAlignment="1">
      <alignment wrapText="1"/>
    </xf>
    <xf numFmtId="3" fontId="7" fillId="0" borderId="0" xfId="0" applyNumberFormat="1" applyFont="1" applyAlignment="1">
      <alignment horizontal="right"/>
    </xf>
    <xf numFmtId="0" fontId="7" fillId="0" borderId="0" xfId="0" applyFont="1"/>
    <xf numFmtId="0" fontId="2" fillId="0" borderId="0" xfId="0" applyFont="1" applyAlignment="1">
      <alignment wrapText="1"/>
    </xf>
    <xf numFmtId="0" fontId="7" fillId="0" borderId="0" xfId="0" applyFont="1" applyAlignment="1">
      <alignment vertical="top"/>
    </xf>
    <xf numFmtId="0" fontId="3" fillId="0" borderId="0" xfId="0" applyFont="1"/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left" vertical="center" wrapText="1"/>
    </xf>
    <xf numFmtId="9" fontId="2" fillId="0" borderId="1" xfId="2" applyFont="1" applyBorder="1"/>
    <xf numFmtId="0" fontId="7" fillId="0" borderId="1" xfId="0" applyFont="1" applyBorder="1" applyAlignment="1">
      <alignment horizontal="left" vertical="center" wrapText="1"/>
    </xf>
    <xf numFmtId="164" fontId="3" fillId="0" borderId="0" xfId="0" applyNumberFormat="1" applyFont="1" applyAlignment="1">
      <alignment wrapText="1"/>
    </xf>
    <xf numFmtId="164" fontId="3" fillId="0" borderId="0" xfId="0" applyNumberFormat="1" applyFont="1"/>
    <xf numFmtId="9" fontId="2" fillId="0" borderId="1" xfId="0" applyNumberFormat="1" applyFont="1" applyBorder="1"/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3" fontId="7" fillId="0" borderId="0" xfId="3" applyNumberFormat="1" applyFont="1" applyAlignment="1">
      <alignment horizontal="right" wrapText="1"/>
    </xf>
    <xf numFmtId="0" fontId="3" fillId="0" borderId="1" xfId="0" applyFont="1" applyBorder="1" applyAlignment="1">
      <alignment horizontal="center" wrapText="1"/>
    </xf>
    <xf numFmtId="0" fontId="5" fillId="0" borderId="1" xfId="1" applyNumberFormat="1" applyFont="1" applyBorder="1" applyAlignment="1">
      <alignment horizontal="center" vertical="center"/>
    </xf>
  </cellXfs>
  <cellStyles count="4">
    <cellStyle name="Koma" xfId="1" builtinId="3"/>
    <cellStyle name="Normaallaad" xfId="0" builtinId="0"/>
    <cellStyle name="Normaallaad 2" xfId="3" xr:uid="{31A12075-669B-44C5-83F3-346EDF2B2ED4}"/>
    <cellStyle name="Prots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E4FDD3-56D6-4403-A2EA-4CFA302656BE}">
  <dimension ref="A1:AA58"/>
  <sheetViews>
    <sheetView tabSelected="1" topLeftCell="A2" zoomScale="90" zoomScaleNormal="90" workbookViewId="0">
      <pane xSplit="2" ySplit="10" topLeftCell="C37" activePane="bottomRight" state="frozen"/>
      <selection activeCell="A2" sqref="A2"/>
      <selection pane="topRight" activeCell="C2" sqref="C2"/>
      <selection pane="bottomLeft" activeCell="A12" sqref="A12"/>
      <selection pane="bottomRight" activeCell="A42" sqref="A42"/>
    </sheetView>
  </sheetViews>
  <sheetFormatPr defaultColWidth="8.69140625" defaultRowHeight="10.75" x14ac:dyDescent="0.3"/>
  <cols>
    <col min="1" max="1" width="21" style="19" customWidth="1"/>
    <col min="2" max="2" width="18.07421875" style="19" customWidth="1"/>
    <col min="3" max="4" width="13.15234375" style="19" customWidth="1"/>
    <col min="5" max="5" width="13.07421875" style="19" customWidth="1"/>
    <col min="6" max="6" width="16.3828125" style="19" customWidth="1"/>
    <col min="7" max="8" width="13.15234375" style="19" customWidth="1"/>
    <col min="9" max="9" width="13" style="19" customWidth="1"/>
    <col min="10" max="11" width="13.15234375" style="19" customWidth="1"/>
    <col min="12" max="12" width="14.84375" style="19" customWidth="1"/>
    <col min="13" max="14" width="13.15234375" style="19" customWidth="1"/>
    <col min="15" max="15" width="13.23046875" style="19" customWidth="1"/>
    <col min="16" max="17" width="13.15234375" style="19" customWidth="1"/>
    <col min="18" max="18" width="13.07421875" style="19" customWidth="1"/>
    <col min="19" max="19" width="15.53515625" style="19" customWidth="1"/>
    <col min="20" max="20" width="13.15234375" style="19" customWidth="1"/>
    <col min="21" max="21" width="14.07421875" style="19" customWidth="1"/>
    <col min="22" max="23" width="13.15234375" style="19" customWidth="1"/>
    <col min="24" max="24" width="14.23046875" style="19" customWidth="1"/>
    <col min="25" max="25" width="12.69140625" style="19" customWidth="1"/>
    <col min="26" max="26" width="15.84375" style="19" customWidth="1"/>
    <col min="27" max="27" width="14.53515625" style="19" customWidth="1"/>
    <col min="28" max="16384" width="8.69140625" style="19"/>
  </cols>
  <sheetData>
    <row r="1" spans="1:27" ht="47.5" customHeight="1" x14ac:dyDescent="0.3">
      <c r="L1" s="20"/>
      <c r="M1" s="21"/>
      <c r="N1" s="21"/>
      <c r="O1" s="21" t="s">
        <v>25</v>
      </c>
      <c r="P1" s="21"/>
    </row>
    <row r="2" spans="1:27" ht="29.5" customHeight="1" x14ac:dyDescent="0.3">
      <c r="L2" s="38" t="s">
        <v>26</v>
      </c>
      <c r="M2" s="38"/>
      <c r="N2" s="38"/>
      <c r="O2" s="38"/>
      <c r="P2" s="21"/>
    </row>
    <row r="3" spans="1:27" x14ac:dyDescent="0.3">
      <c r="A3" s="22" t="s">
        <v>15</v>
      </c>
      <c r="B3" s="23"/>
      <c r="H3" s="22"/>
      <c r="I3" s="23"/>
      <c r="J3" s="24"/>
      <c r="K3" s="24"/>
      <c r="L3" s="20"/>
      <c r="M3" s="21"/>
      <c r="N3" s="21"/>
      <c r="O3" s="21" t="s">
        <v>23</v>
      </c>
      <c r="P3" s="21"/>
    </row>
    <row r="4" spans="1:27" x14ac:dyDescent="0.3">
      <c r="A4" s="22"/>
      <c r="B4" s="23"/>
      <c r="H4" s="22"/>
      <c r="I4" s="23"/>
      <c r="J4" s="24"/>
      <c r="K4" s="24"/>
      <c r="L4" s="24"/>
      <c r="M4" s="24"/>
      <c r="N4" s="24"/>
      <c r="O4" s="24"/>
    </row>
    <row r="5" spans="1:27" x14ac:dyDescent="0.3">
      <c r="A5" s="25" t="s">
        <v>24</v>
      </c>
      <c r="B5" s="26"/>
      <c r="H5" s="25"/>
      <c r="I5" s="26"/>
    </row>
    <row r="6" spans="1:27" x14ac:dyDescent="0.3">
      <c r="A6" s="25" t="s">
        <v>18</v>
      </c>
      <c r="B6" s="26"/>
      <c r="H6" s="25"/>
      <c r="I6" s="26"/>
    </row>
    <row r="7" spans="1:27" ht="16" customHeight="1" x14ac:dyDescent="0.3">
      <c r="A7" s="27" t="s">
        <v>22</v>
      </c>
      <c r="B7" s="26"/>
      <c r="H7" s="27"/>
      <c r="I7" s="26"/>
    </row>
    <row r="10" spans="1:27" x14ac:dyDescent="0.3">
      <c r="A10" s="18" t="s">
        <v>0</v>
      </c>
      <c r="B10" s="18"/>
      <c r="C10" s="40">
        <v>2024</v>
      </c>
      <c r="D10" s="40"/>
      <c r="E10" s="40"/>
      <c r="F10" s="40"/>
      <c r="G10" s="40">
        <v>2025</v>
      </c>
      <c r="H10" s="40"/>
      <c r="I10" s="40"/>
      <c r="J10" s="40"/>
      <c r="K10" s="37">
        <v>2026</v>
      </c>
      <c r="L10" s="37"/>
      <c r="M10" s="37"/>
      <c r="N10" s="37"/>
      <c r="O10" s="37">
        <v>2027</v>
      </c>
      <c r="P10" s="37"/>
      <c r="Q10" s="37"/>
      <c r="R10" s="37"/>
      <c r="S10" s="37">
        <v>2028</v>
      </c>
      <c r="T10" s="37"/>
      <c r="U10" s="37"/>
      <c r="V10" s="37"/>
      <c r="W10" s="36">
        <v>2029</v>
      </c>
      <c r="X10" s="36"/>
      <c r="Y10" s="36"/>
      <c r="Z10" s="1"/>
      <c r="AA10" s="1"/>
    </row>
    <row r="11" spans="1:27" ht="21.45" x14ac:dyDescent="0.3">
      <c r="A11" s="2"/>
      <c r="B11" s="2" t="s">
        <v>1</v>
      </c>
      <c r="C11" s="3" t="s">
        <v>2</v>
      </c>
      <c r="D11" s="4" t="s">
        <v>3</v>
      </c>
      <c r="E11" s="5" t="s">
        <v>16</v>
      </c>
      <c r="F11" s="4" t="s">
        <v>17</v>
      </c>
      <c r="G11" s="3" t="s">
        <v>2</v>
      </c>
      <c r="H11" s="4" t="s">
        <v>3</v>
      </c>
      <c r="I11" s="5" t="s">
        <v>16</v>
      </c>
      <c r="J11" s="4" t="s">
        <v>17</v>
      </c>
      <c r="K11" s="3" t="s">
        <v>2</v>
      </c>
      <c r="L11" s="4" t="s">
        <v>3</v>
      </c>
      <c r="M11" s="5" t="s">
        <v>16</v>
      </c>
      <c r="N11" s="4" t="s">
        <v>17</v>
      </c>
      <c r="O11" s="3" t="s">
        <v>2</v>
      </c>
      <c r="P11" s="4" t="s">
        <v>3</v>
      </c>
      <c r="Q11" s="5" t="s">
        <v>16</v>
      </c>
      <c r="R11" s="4" t="s">
        <v>17</v>
      </c>
      <c r="S11" s="3" t="s">
        <v>2</v>
      </c>
      <c r="T11" s="4" t="s">
        <v>3</v>
      </c>
      <c r="U11" s="5" t="s">
        <v>16</v>
      </c>
      <c r="V11" s="4" t="s">
        <v>17</v>
      </c>
      <c r="W11" s="3" t="s">
        <v>2</v>
      </c>
      <c r="X11" s="4" t="s">
        <v>3</v>
      </c>
      <c r="Y11" s="5" t="s">
        <v>16</v>
      </c>
      <c r="Z11" s="4" t="s">
        <v>17</v>
      </c>
      <c r="AA11" s="2" t="s">
        <v>4</v>
      </c>
    </row>
    <row r="12" spans="1:27" ht="42.9" x14ac:dyDescent="0.3">
      <c r="A12" s="10" t="s">
        <v>28</v>
      </c>
      <c r="B12" s="6"/>
      <c r="C12" s="7"/>
      <c r="D12" s="8"/>
      <c r="E12" s="8"/>
      <c r="F12" s="8"/>
      <c r="G12" s="7"/>
      <c r="H12" s="8"/>
      <c r="I12" s="8"/>
      <c r="J12" s="8"/>
      <c r="K12" s="7"/>
      <c r="L12" s="8"/>
      <c r="M12" s="8"/>
      <c r="N12" s="8"/>
      <c r="O12" s="7"/>
      <c r="P12" s="8"/>
      <c r="Q12" s="8"/>
      <c r="R12" s="8"/>
      <c r="S12" s="7"/>
      <c r="T12" s="8"/>
      <c r="U12" s="8"/>
      <c r="V12" s="8"/>
      <c r="W12" s="7"/>
      <c r="X12" s="8"/>
      <c r="Y12" s="8"/>
      <c r="Z12" s="8"/>
      <c r="AA12" s="1"/>
    </row>
    <row r="13" spans="1:27" s="28" customFormat="1" x14ac:dyDescent="0.3">
      <c r="A13" s="10" t="s">
        <v>4</v>
      </c>
      <c r="B13" s="10"/>
      <c r="C13" s="11">
        <f>SUM(C14:C17)</f>
        <v>51000</v>
      </c>
      <c r="D13" s="17">
        <f>C13*0.7</f>
        <v>35700</v>
      </c>
      <c r="E13" s="17">
        <f>C13*0.16</f>
        <v>8160</v>
      </c>
      <c r="F13" s="17">
        <f>C13*0.14</f>
        <v>7140.0000000000009</v>
      </c>
      <c r="G13" s="11">
        <f>SUM(G14:G17)</f>
        <v>2213300</v>
      </c>
      <c r="H13" s="17">
        <f>G13*0.7</f>
        <v>1549310</v>
      </c>
      <c r="I13" s="17">
        <f>G13*0.16</f>
        <v>354128</v>
      </c>
      <c r="J13" s="17">
        <f>G13*0.14</f>
        <v>309862.00000000006</v>
      </c>
      <c r="K13" s="11">
        <f>SUM(K14:K17)</f>
        <v>2566700</v>
      </c>
      <c r="L13" s="17">
        <f>K13*0.7</f>
        <v>1796690</v>
      </c>
      <c r="M13" s="17">
        <f>K13*0.16</f>
        <v>410672</v>
      </c>
      <c r="N13" s="17">
        <f>K13*0.14</f>
        <v>359338.00000000006</v>
      </c>
      <c r="O13" s="11">
        <f>SUM(O15:O17)</f>
        <v>1517000</v>
      </c>
      <c r="P13" s="17">
        <f>O13*0.7</f>
        <v>1061900</v>
      </c>
      <c r="Q13" s="17">
        <f>O13*0.16</f>
        <v>242720</v>
      </c>
      <c r="R13" s="17">
        <f>O13*0.14</f>
        <v>212380.00000000003</v>
      </c>
      <c r="S13" s="11">
        <f>SUM(S14:S17)</f>
        <v>489000</v>
      </c>
      <c r="T13" s="17">
        <f>S13*0.7</f>
        <v>342300</v>
      </c>
      <c r="U13" s="17">
        <f>S13*0.16</f>
        <v>78240</v>
      </c>
      <c r="V13" s="17">
        <f>S13*0.14</f>
        <v>68460</v>
      </c>
      <c r="W13" s="11">
        <f>SUM(W14:W17)</f>
        <v>3000</v>
      </c>
      <c r="X13" s="17">
        <f>W13*0.7</f>
        <v>2100</v>
      </c>
      <c r="Y13" s="17">
        <f>W13*0.16</f>
        <v>480</v>
      </c>
      <c r="Z13" s="17">
        <f>W13*0.14</f>
        <v>420.00000000000006</v>
      </c>
      <c r="AA13" s="16">
        <f>W13+S13+O13+K13+G13+C13</f>
        <v>6840000</v>
      </c>
    </row>
    <row r="14" spans="1:27" x14ac:dyDescent="0.3">
      <c r="A14" s="6"/>
      <c r="B14" s="10" t="s">
        <v>5</v>
      </c>
      <c r="C14" s="11">
        <v>6000</v>
      </c>
      <c r="D14" s="17">
        <f t="shared" ref="D14:D17" si="0">C14*0.7</f>
        <v>4200</v>
      </c>
      <c r="E14" s="17">
        <f t="shared" ref="E14:E17" si="1">C14*0.16</f>
        <v>960</v>
      </c>
      <c r="F14" s="17">
        <f t="shared" ref="F14:F17" si="2">C14*0.14</f>
        <v>840.00000000000011</v>
      </c>
      <c r="G14" s="11">
        <v>17500</v>
      </c>
      <c r="H14" s="17">
        <f t="shared" ref="H14:H17" si="3">G14*0.7</f>
        <v>12250</v>
      </c>
      <c r="I14" s="17">
        <f t="shared" ref="I14:I17" si="4">G14*0.16</f>
        <v>2800</v>
      </c>
      <c r="J14" s="17">
        <f t="shared" ref="J14:J17" si="5">G14*0.14</f>
        <v>2450.0000000000005</v>
      </c>
      <c r="K14" s="11">
        <v>2500</v>
      </c>
      <c r="L14" s="17">
        <f t="shared" ref="L14:L17" si="6">K14*0.7</f>
        <v>1750</v>
      </c>
      <c r="M14" s="17">
        <f t="shared" ref="M14:M17" si="7">K14*0.16</f>
        <v>400</v>
      </c>
      <c r="N14" s="17">
        <f t="shared" ref="N14:N17" si="8">K14*0.14</f>
        <v>350.00000000000006</v>
      </c>
      <c r="O14" s="11">
        <v>0</v>
      </c>
      <c r="P14" s="17">
        <f t="shared" ref="P14:P17" si="9">O14*0.7</f>
        <v>0</v>
      </c>
      <c r="Q14" s="17">
        <f t="shared" ref="Q14:Q17" si="10">O14*0.16</f>
        <v>0</v>
      </c>
      <c r="R14" s="17">
        <f t="shared" ref="R14:R17" si="11">O14*0.14</f>
        <v>0</v>
      </c>
      <c r="S14" s="11">
        <v>0</v>
      </c>
      <c r="T14" s="17">
        <f t="shared" ref="T14:T17" si="12">S14*0.7</f>
        <v>0</v>
      </c>
      <c r="U14" s="17">
        <f t="shared" ref="U14:U17" si="13">S14*0.16</f>
        <v>0</v>
      </c>
      <c r="V14" s="17">
        <f t="shared" ref="V14:V17" si="14">S14*0.14</f>
        <v>0</v>
      </c>
      <c r="W14" s="11">
        <v>0</v>
      </c>
      <c r="X14" s="17">
        <f t="shared" ref="X14:X17" si="15">W14*0.7</f>
        <v>0</v>
      </c>
      <c r="Y14" s="17">
        <f t="shared" ref="Y14:Y17" si="16">W14*0.16</f>
        <v>0</v>
      </c>
      <c r="Z14" s="17">
        <f t="shared" ref="Z14:Z17" si="17">W14*0.14</f>
        <v>0</v>
      </c>
      <c r="AA14" s="16">
        <f t="shared" ref="AA14:AA17" si="18">W14+S14+O14+K14+G14+C14</f>
        <v>26000</v>
      </c>
    </row>
    <row r="15" spans="1:27" x14ac:dyDescent="0.3">
      <c r="A15" s="6"/>
      <c r="B15" s="10" t="s">
        <v>6</v>
      </c>
      <c r="C15" s="12">
        <v>45000</v>
      </c>
      <c r="D15" s="17">
        <f t="shared" si="0"/>
        <v>31499.999999999996</v>
      </c>
      <c r="E15" s="17">
        <f t="shared" si="1"/>
        <v>7200</v>
      </c>
      <c r="F15" s="17">
        <f t="shared" si="2"/>
        <v>6300.0000000000009</v>
      </c>
      <c r="G15" s="12">
        <v>54000</v>
      </c>
      <c r="H15" s="17">
        <f t="shared" si="3"/>
        <v>37800</v>
      </c>
      <c r="I15" s="17">
        <f t="shared" si="4"/>
        <v>8640</v>
      </c>
      <c r="J15" s="17">
        <f t="shared" si="5"/>
        <v>7560.0000000000009</v>
      </c>
      <c r="K15" s="12">
        <v>0</v>
      </c>
      <c r="L15" s="17">
        <f t="shared" si="6"/>
        <v>0</v>
      </c>
      <c r="M15" s="17">
        <f t="shared" si="7"/>
        <v>0</v>
      </c>
      <c r="N15" s="17">
        <f t="shared" si="8"/>
        <v>0</v>
      </c>
      <c r="O15" s="12">
        <v>66000</v>
      </c>
      <c r="P15" s="17">
        <f t="shared" si="9"/>
        <v>46200</v>
      </c>
      <c r="Q15" s="17">
        <f t="shared" si="10"/>
        <v>10560</v>
      </c>
      <c r="R15" s="17">
        <f t="shared" si="11"/>
        <v>9240</v>
      </c>
      <c r="S15" s="12">
        <v>0</v>
      </c>
      <c r="T15" s="17">
        <f t="shared" si="12"/>
        <v>0</v>
      </c>
      <c r="U15" s="17">
        <f t="shared" si="13"/>
        <v>0</v>
      </c>
      <c r="V15" s="17">
        <f t="shared" si="14"/>
        <v>0</v>
      </c>
      <c r="W15" s="12">
        <v>0</v>
      </c>
      <c r="X15" s="17">
        <f t="shared" si="15"/>
        <v>0</v>
      </c>
      <c r="Y15" s="17">
        <f t="shared" si="16"/>
        <v>0</v>
      </c>
      <c r="Z15" s="17">
        <f t="shared" si="17"/>
        <v>0</v>
      </c>
      <c r="AA15" s="16">
        <f t="shared" si="18"/>
        <v>165000</v>
      </c>
    </row>
    <row r="16" spans="1:27" x14ac:dyDescent="0.3">
      <c r="A16" s="6"/>
      <c r="B16" s="10" t="s">
        <v>7</v>
      </c>
      <c r="C16" s="12">
        <v>0</v>
      </c>
      <c r="D16" s="17">
        <f t="shared" si="0"/>
        <v>0</v>
      </c>
      <c r="E16" s="17">
        <f t="shared" si="1"/>
        <v>0</v>
      </c>
      <c r="F16" s="17">
        <f t="shared" si="2"/>
        <v>0</v>
      </c>
      <c r="G16" s="12">
        <v>2121800</v>
      </c>
      <c r="H16" s="17">
        <f t="shared" si="3"/>
        <v>1485260</v>
      </c>
      <c r="I16" s="17">
        <f t="shared" si="4"/>
        <v>339488</v>
      </c>
      <c r="J16" s="17">
        <f t="shared" si="5"/>
        <v>297052</v>
      </c>
      <c r="K16" s="12">
        <v>2544200</v>
      </c>
      <c r="L16" s="17">
        <f t="shared" si="6"/>
        <v>1780940</v>
      </c>
      <c r="M16" s="17">
        <f t="shared" si="7"/>
        <v>407072</v>
      </c>
      <c r="N16" s="17">
        <f t="shared" si="8"/>
        <v>356188.00000000006</v>
      </c>
      <c r="O16" s="12">
        <v>1431000</v>
      </c>
      <c r="P16" s="17">
        <f t="shared" si="9"/>
        <v>1001699.9999999999</v>
      </c>
      <c r="Q16" s="17">
        <f t="shared" si="10"/>
        <v>228960</v>
      </c>
      <c r="R16" s="17">
        <f t="shared" si="11"/>
        <v>200340.00000000003</v>
      </c>
      <c r="S16" s="12">
        <v>479000</v>
      </c>
      <c r="T16" s="17">
        <f t="shared" si="12"/>
        <v>335300</v>
      </c>
      <c r="U16" s="17">
        <f t="shared" si="13"/>
        <v>76640</v>
      </c>
      <c r="V16" s="17">
        <f t="shared" si="14"/>
        <v>67060</v>
      </c>
      <c r="W16" s="12">
        <v>0</v>
      </c>
      <c r="X16" s="17">
        <f t="shared" si="15"/>
        <v>0</v>
      </c>
      <c r="Y16" s="17">
        <f t="shared" si="16"/>
        <v>0</v>
      </c>
      <c r="Z16" s="17">
        <f t="shared" si="17"/>
        <v>0</v>
      </c>
      <c r="AA16" s="16">
        <f t="shared" si="18"/>
        <v>6576000</v>
      </c>
    </row>
    <row r="17" spans="1:27" x14ac:dyDescent="0.3">
      <c r="A17" s="13"/>
      <c r="B17" s="14" t="s">
        <v>8</v>
      </c>
      <c r="C17" s="15">
        <v>0</v>
      </c>
      <c r="D17" s="17">
        <f t="shared" si="0"/>
        <v>0</v>
      </c>
      <c r="E17" s="17">
        <f t="shared" si="1"/>
        <v>0</v>
      </c>
      <c r="F17" s="17">
        <f t="shared" si="2"/>
        <v>0</v>
      </c>
      <c r="G17" s="15">
        <v>20000</v>
      </c>
      <c r="H17" s="17">
        <f t="shared" si="3"/>
        <v>14000</v>
      </c>
      <c r="I17" s="17">
        <f t="shared" si="4"/>
        <v>3200</v>
      </c>
      <c r="J17" s="17">
        <f t="shared" si="5"/>
        <v>2800.0000000000005</v>
      </c>
      <c r="K17" s="15">
        <v>20000</v>
      </c>
      <c r="L17" s="17">
        <f t="shared" si="6"/>
        <v>14000</v>
      </c>
      <c r="M17" s="17">
        <f t="shared" si="7"/>
        <v>3200</v>
      </c>
      <c r="N17" s="17">
        <f t="shared" si="8"/>
        <v>2800.0000000000005</v>
      </c>
      <c r="O17" s="15">
        <v>20000</v>
      </c>
      <c r="P17" s="17">
        <f t="shared" si="9"/>
        <v>14000</v>
      </c>
      <c r="Q17" s="17">
        <f t="shared" si="10"/>
        <v>3200</v>
      </c>
      <c r="R17" s="17">
        <f t="shared" si="11"/>
        <v>2800.0000000000005</v>
      </c>
      <c r="S17" s="15">
        <v>10000</v>
      </c>
      <c r="T17" s="17">
        <f t="shared" si="12"/>
        <v>7000</v>
      </c>
      <c r="U17" s="17">
        <f t="shared" si="13"/>
        <v>1600</v>
      </c>
      <c r="V17" s="17">
        <f t="shared" si="14"/>
        <v>1400.0000000000002</v>
      </c>
      <c r="W17" s="12">
        <v>3000</v>
      </c>
      <c r="X17" s="17">
        <f t="shared" si="15"/>
        <v>2100</v>
      </c>
      <c r="Y17" s="17">
        <f t="shared" si="16"/>
        <v>480</v>
      </c>
      <c r="Z17" s="17">
        <f t="shared" si="17"/>
        <v>420.00000000000006</v>
      </c>
      <c r="AA17" s="16">
        <f t="shared" si="18"/>
        <v>73000</v>
      </c>
    </row>
    <row r="18" spans="1:27" ht="42.9" x14ac:dyDescent="0.3">
      <c r="A18" s="10" t="s">
        <v>29</v>
      </c>
      <c r="B18" s="10"/>
      <c r="C18" s="12"/>
      <c r="D18" s="8"/>
      <c r="E18" s="8"/>
      <c r="F18" s="8"/>
      <c r="G18" s="12"/>
      <c r="H18" s="8"/>
      <c r="I18" s="8"/>
      <c r="J18" s="8"/>
      <c r="K18" s="12"/>
      <c r="L18" s="8"/>
      <c r="M18" s="8"/>
      <c r="N18" s="8"/>
      <c r="O18" s="12"/>
      <c r="P18" s="8"/>
      <c r="Q18" s="8"/>
      <c r="R18" s="8"/>
      <c r="S18" s="12"/>
      <c r="T18" s="8"/>
      <c r="U18" s="8"/>
      <c r="V18" s="8"/>
      <c r="W18" s="12"/>
      <c r="X18" s="8"/>
      <c r="Y18" s="8"/>
      <c r="Z18" s="8"/>
      <c r="AA18" s="1"/>
    </row>
    <row r="19" spans="1:27" x14ac:dyDescent="0.3">
      <c r="A19" s="10" t="s">
        <v>4</v>
      </c>
      <c r="B19" s="10"/>
      <c r="C19" s="11">
        <f>SUM(C20:C23)</f>
        <v>4650</v>
      </c>
      <c r="D19" s="17">
        <f>C19*0.7</f>
        <v>3255</v>
      </c>
      <c r="E19" s="17">
        <f>C19*0.16</f>
        <v>744</v>
      </c>
      <c r="F19" s="17">
        <f>C19*0.14</f>
        <v>651.00000000000011</v>
      </c>
      <c r="G19" s="11">
        <f>SUM(G20:G23)</f>
        <v>35350</v>
      </c>
      <c r="H19" s="17">
        <f>G19*0.7</f>
        <v>24745</v>
      </c>
      <c r="I19" s="17">
        <f>G19*0.16</f>
        <v>5656</v>
      </c>
      <c r="J19" s="17">
        <f>G19*0.14</f>
        <v>4949.0000000000009</v>
      </c>
      <c r="K19" s="11">
        <f>SUM(K20:K23)</f>
        <v>100000</v>
      </c>
      <c r="L19" s="17">
        <f>K19*0.7</f>
        <v>70000</v>
      </c>
      <c r="M19" s="17">
        <f>K19*0.16</f>
        <v>16000</v>
      </c>
      <c r="N19" s="17">
        <f>K19*0.14</f>
        <v>14000.000000000002</v>
      </c>
      <c r="O19" s="11">
        <f>SUM(O20:O23)</f>
        <v>1610000</v>
      </c>
      <c r="P19" s="17">
        <f>O19*0.7</f>
        <v>1127000</v>
      </c>
      <c r="Q19" s="17">
        <f>O19*0.16</f>
        <v>257600</v>
      </c>
      <c r="R19" s="17">
        <f>O19*0.14</f>
        <v>225400.00000000003</v>
      </c>
      <c r="S19" s="11">
        <f>SUM(S20:S23)</f>
        <v>1665000</v>
      </c>
      <c r="T19" s="17">
        <f>S19*0.7</f>
        <v>1165500</v>
      </c>
      <c r="U19" s="17">
        <f>S19*0.16</f>
        <v>266400</v>
      </c>
      <c r="V19" s="17">
        <f>S19*0.14</f>
        <v>233100.00000000003</v>
      </c>
      <c r="W19" s="11">
        <f>SUM(W20:W23)</f>
        <v>5000</v>
      </c>
      <c r="X19" s="17">
        <f>W19*0.7</f>
        <v>3500</v>
      </c>
      <c r="Y19" s="17">
        <f>W19*0.16</f>
        <v>800</v>
      </c>
      <c r="Z19" s="17">
        <f>W19*0.14</f>
        <v>700.00000000000011</v>
      </c>
      <c r="AA19" s="16">
        <f>W19+S19+O19+K19+G19+C19</f>
        <v>3420000</v>
      </c>
    </row>
    <row r="20" spans="1:27" x14ac:dyDescent="0.3">
      <c r="A20" s="6"/>
      <c r="B20" s="10" t="s">
        <v>5</v>
      </c>
      <c r="C20" s="11">
        <v>4650</v>
      </c>
      <c r="D20" s="17">
        <f t="shared" ref="D20:D23" si="19">C20*0.7</f>
        <v>3255</v>
      </c>
      <c r="E20" s="17">
        <f t="shared" ref="E20:E23" si="20">C20*0.16</f>
        <v>744</v>
      </c>
      <c r="F20" s="17">
        <f t="shared" ref="F20:F23" si="21">C20*0.14</f>
        <v>651.00000000000011</v>
      </c>
      <c r="G20" s="11">
        <v>25350</v>
      </c>
      <c r="H20" s="17">
        <f t="shared" ref="H20:H23" si="22">G20*0.7</f>
        <v>17745</v>
      </c>
      <c r="I20" s="17">
        <f t="shared" ref="I20:I23" si="23">G20*0.16</f>
        <v>4056</v>
      </c>
      <c r="J20" s="17">
        <f t="shared" ref="J20:J23" si="24">G20*0.14</f>
        <v>3549.0000000000005</v>
      </c>
      <c r="K20" s="11">
        <v>5000</v>
      </c>
      <c r="L20" s="17">
        <f t="shared" ref="L20:L23" si="25">K20*0.7</f>
        <v>3500</v>
      </c>
      <c r="M20" s="17">
        <f t="shared" ref="M20:M23" si="26">K20*0.16</f>
        <v>800</v>
      </c>
      <c r="N20" s="17">
        <f t="shared" ref="N20:N23" si="27">K20*0.14</f>
        <v>700.00000000000011</v>
      </c>
      <c r="O20" s="11">
        <v>0</v>
      </c>
      <c r="P20" s="17">
        <f t="shared" ref="P20:P23" si="28">O20*0.7</f>
        <v>0</v>
      </c>
      <c r="Q20" s="17">
        <f t="shared" ref="Q20:Q23" si="29">O20*0.16</f>
        <v>0</v>
      </c>
      <c r="R20" s="17">
        <f t="shared" ref="R20:R23" si="30">O20*0.14</f>
        <v>0</v>
      </c>
      <c r="S20" s="11">
        <v>0</v>
      </c>
      <c r="T20" s="17">
        <f t="shared" ref="T20:T23" si="31">S20*0.7</f>
        <v>0</v>
      </c>
      <c r="U20" s="17">
        <f t="shared" ref="U20:U23" si="32">S20*0.16</f>
        <v>0</v>
      </c>
      <c r="V20" s="17">
        <f t="shared" ref="V20:V23" si="33">S20*0.14</f>
        <v>0</v>
      </c>
      <c r="W20" s="11">
        <v>0</v>
      </c>
      <c r="X20" s="17">
        <f t="shared" ref="X20:X23" si="34">W20*0.7</f>
        <v>0</v>
      </c>
      <c r="Y20" s="17">
        <f t="shared" ref="Y20:Y23" si="35">W20*0.16</f>
        <v>0</v>
      </c>
      <c r="Z20" s="17">
        <f t="shared" ref="Z20:Z23" si="36">W20*0.14</f>
        <v>0</v>
      </c>
      <c r="AA20" s="16">
        <f t="shared" ref="AA20:AA23" si="37">W20+S20+O20+K20+G20+C20</f>
        <v>35000</v>
      </c>
    </row>
    <row r="21" spans="1:27" x14ac:dyDescent="0.3">
      <c r="A21" s="1"/>
      <c r="B21" s="10" t="s">
        <v>6</v>
      </c>
      <c r="C21" s="12">
        <v>0</v>
      </c>
      <c r="D21" s="17">
        <f t="shared" si="19"/>
        <v>0</v>
      </c>
      <c r="E21" s="17">
        <f t="shared" si="20"/>
        <v>0</v>
      </c>
      <c r="F21" s="17">
        <f t="shared" si="21"/>
        <v>0</v>
      </c>
      <c r="G21" s="12">
        <v>0</v>
      </c>
      <c r="H21" s="17">
        <f t="shared" si="22"/>
        <v>0</v>
      </c>
      <c r="I21" s="17">
        <f t="shared" si="23"/>
        <v>0</v>
      </c>
      <c r="J21" s="17">
        <f t="shared" si="24"/>
        <v>0</v>
      </c>
      <c r="K21" s="12">
        <v>85000</v>
      </c>
      <c r="L21" s="17">
        <f t="shared" si="25"/>
        <v>59499.999999999993</v>
      </c>
      <c r="M21" s="17">
        <f t="shared" si="26"/>
        <v>13600</v>
      </c>
      <c r="N21" s="17">
        <f t="shared" si="27"/>
        <v>11900.000000000002</v>
      </c>
      <c r="O21" s="12">
        <v>0</v>
      </c>
      <c r="P21" s="17">
        <f t="shared" si="28"/>
        <v>0</v>
      </c>
      <c r="Q21" s="17">
        <f t="shared" si="29"/>
        <v>0</v>
      </c>
      <c r="R21" s="17">
        <f t="shared" si="30"/>
        <v>0</v>
      </c>
      <c r="S21" s="12">
        <v>0</v>
      </c>
      <c r="T21" s="17">
        <f t="shared" si="31"/>
        <v>0</v>
      </c>
      <c r="U21" s="17">
        <f t="shared" si="32"/>
        <v>0</v>
      </c>
      <c r="V21" s="17">
        <f t="shared" si="33"/>
        <v>0</v>
      </c>
      <c r="W21" s="12">
        <v>0</v>
      </c>
      <c r="X21" s="17">
        <f t="shared" si="34"/>
        <v>0</v>
      </c>
      <c r="Y21" s="17">
        <f t="shared" si="35"/>
        <v>0</v>
      </c>
      <c r="Z21" s="17">
        <f t="shared" si="36"/>
        <v>0</v>
      </c>
      <c r="AA21" s="16">
        <f t="shared" si="37"/>
        <v>85000</v>
      </c>
    </row>
    <row r="22" spans="1:27" x14ac:dyDescent="0.3">
      <c r="A22" s="1"/>
      <c r="B22" s="10" t="s">
        <v>7</v>
      </c>
      <c r="C22" s="12">
        <v>0</v>
      </c>
      <c r="D22" s="17">
        <f t="shared" si="19"/>
        <v>0</v>
      </c>
      <c r="E22" s="17">
        <f t="shared" si="20"/>
        <v>0</v>
      </c>
      <c r="F22" s="17">
        <f t="shared" si="21"/>
        <v>0</v>
      </c>
      <c r="G22" s="12">
        <v>0</v>
      </c>
      <c r="H22" s="17">
        <f t="shared" si="22"/>
        <v>0</v>
      </c>
      <c r="I22" s="17">
        <f t="shared" si="23"/>
        <v>0</v>
      </c>
      <c r="J22" s="17">
        <f t="shared" si="24"/>
        <v>0</v>
      </c>
      <c r="K22" s="12">
        <v>0</v>
      </c>
      <c r="L22" s="17">
        <f t="shared" si="25"/>
        <v>0</v>
      </c>
      <c r="M22" s="17">
        <f t="shared" si="26"/>
        <v>0</v>
      </c>
      <c r="N22" s="17">
        <f t="shared" si="27"/>
        <v>0</v>
      </c>
      <c r="O22" s="12">
        <v>1600000</v>
      </c>
      <c r="P22" s="17">
        <f t="shared" si="28"/>
        <v>1120000</v>
      </c>
      <c r="Q22" s="17">
        <f t="shared" si="29"/>
        <v>256000</v>
      </c>
      <c r="R22" s="17">
        <f t="shared" si="30"/>
        <v>224000.00000000003</v>
      </c>
      <c r="S22" s="12">
        <v>1655000</v>
      </c>
      <c r="T22" s="17">
        <f t="shared" si="31"/>
        <v>1158500</v>
      </c>
      <c r="U22" s="17">
        <f t="shared" si="32"/>
        <v>264800</v>
      </c>
      <c r="V22" s="17">
        <f t="shared" si="33"/>
        <v>231700.00000000003</v>
      </c>
      <c r="W22" s="12">
        <v>0</v>
      </c>
      <c r="X22" s="17">
        <f t="shared" si="34"/>
        <v>0</v>
      </c>
      <c r="Y22" s="17">
        <f t="shared" si="35"/>
        <v>0</v>
      </c>
      <c r="Z22" s="17">
        <f t="shared" si="36"/>
        <v>0</v>
      </c>
      <c r="AA22" s="16">
        <f t="shared" si="37"/>
        <v>3255000</v>
      </c>
    </row>
    <row r="23" spans="1:27" x14ac:dyDescent="0.3">
      <c r="A23" s="1"/>
      <c r="B23" s="10" t="s">
        <v>8</v>
      </c>
      <c r="C23" s="15">
        <v>0</v>
      </c>
      <c r="D23" s="17">
        <f t="shared" si="19"/>
        <v>0</v>
      </c>
      <c r="E23" s="17">
        <f t="shared" si="20"/>
        <v>0</v>
      </c>
      <c r="F23" s="17">
        <f t="shared" si="21"/>
        <v>0</v>
      </c>
      <c r="G23" s="15">
        <v>10000</v>
      </c>
      <c r="H23" s="17">
        <f t="shared" si="22"/>
        <v>7000</v>
      </c>
      <c r="I23" s="17">
        <f t="shared" si="23"/>
        <v>1600</v>
      </c>
      <c r="J23" s="17">
        <f t="shared" si="24"/>
        <v>1400.0000000000002</v>
      </c>
      <c r="K23" s="15">
        <v>10000</v>
      </c>
      <c r="L23" s="17">
        <f t="shared" si="25"/>
        <v>7000</v>
      </c>
      <c r="M23" s="17">
        <f t="shared" si="26"/>
        <v>1600</v>
      </c>
      <c r="N23" s="17">
        <f t="shared" si="27"/>
        <v>1400.0000000000002</v>
      </c>
      <c r="O23" s="15">
        <v>10000</v>
      </c>
      <c r="P23" s="17">
        <f t="shared" si="28"/>
        <v>7000</v>
      </c>
      <c r="Q23" s="17">
        <f t="shared" si="29"/>
        <v>1600</v>
      </c>
      <c r="R23" s="17">
        <f t="shared" si="30"/>
        <v>1400.0000000000002</v>
      </c>
      <c r="S23" s="15">
        <v>10000</v>
      </c>
      <c r="T23" s="17">
        <f t="shared" si="31"/>
        <v>7000</v>
      </c>
      <c r="U23" s="17">
        <f t="shared" si="32"/>
        <v>1600</v>
      </c>
      <c r="V23" s="17">
        <f t="shared" si="33"/>
        <v>1400.0000000000002</v>
      </c>
      <c r="W23" s="12">
        <v>5000</v>
      </c>
      <c r="X23" s="17">
        <f t="shared" si="34"/>
        <v>3500</v>
      </c>
      <c r="Y23" s="17">
        <f t="shared" si="35"/>
        <v>800</v>
      </c>
      <c r="Z23" s="17">
        <f t="shared" si="36"/>
        <v>700.00000000000011</v>
      </c>
      <c r="AA23" s="16">
        <f t="shared" si="37"/>
        <v>45000</v>
      </c>
    </row>
    <row r="24" spans="1:27" ht="26.05" customHeight="1" x14ac:dyDescent="0.3">
      <c r="A24" s="10" t="s">
        <v>30</v>
      </c>
      <c r="B24" s="10"/>
      <c r="C24" s="15"/>
      <c r="D24" s="17"/>
      <c r="E24" s="17"/>
      <c r="F24" s="17"/>
      <c r="G24" s="15"/>
      <c r="H24" s="17"/>
      <c r="I24" s="17"/>
      <c r="J24" s="17"/>
      <c r="K24" s="15"/>
      <c r="L24" s="17"/>
      <c r="M24" s="17"/>
      <c r="N24" s="17"/>
      <c r="O24" s="15"/>
      <c r="P24" s="17"/>
      <c r="Q24" s="17"/>
      <c r="R24" s="17"/>
      <c r="S24" s="15"/>
      <c r="T24" s="17"/>
      <c r="U24" s="17"/>
      <c r="V24" s="17"/>
      <c r="W24" s="12"/>
      <c r="X24" s="33"/>
      <c r="Y24" s="33"/>
      <c r="Z24" s="33"/>
      <c r="AA24" s="34"/>
    </row>
    <row r="25" spans="1:27" s="28" customFormat="1" x14ac:dyDescent="0.3">
      <c r="A25" s="10" t="s">
        <v>4</v>
      </c>
      <c r="B25" s="10"/>
      <c r="C25" s="11">
        <f>SUM(C26:C29)</f>
        <v>20646</v>
      </c>
      <c r="D25" s="17">
        <f>C25*0.7</f>
        <v>14452.199999999999</v>
      </c>
      <c r="E25" s="17">
        <f>C25*0.16</f>
        <v>3303.36</v>
      </c>
      <c r="F25" s="17">
        <f>C25*0.14</f>
        <v>2890.44</v>
      </c>
      <c r="G25" s="11">
        <f>SUM(G26:G29)</f>
        <v>35646</v>
      </c>
      <c r="H25" s="17">
        <f>G25*0.7</f>
        <v>24952.199999999997</v>
      </c>
      <c r="I25" s="17">
        <f>G25*0.16</f>
        <v>5703.36</v>
      </c>
      <c r="J25" s="17">
        <f>G25*0.14</f>
        <v>4990.4400000000005</v>
      </c>
      <c r="K25" s="11">
        <f>SUM(K26:K29)</f>
        <v>53946</v>
      </c>
      <c r="L25" s="17">
        <f>K25*0.7</f>
        <v>37762.199999999997</v>
      </c>
      <c r="M25" s="17">
        <f>K25*0.16</f>
        <v>8631.36</v>
      </c>
      <c r="N25" s="17">
        <f>K25*0.14</f>
        <v>7552.4400000000005</v>
      </c>
      <c r="O25" s="11">
        <f>SUM(O26:O29)</f>
        <v>1144850</v>
      </c>
      <c r="P25" s="17">
        <f>O25*0.7</f>
        <v>801395</v>
      </c>
      <c r="Q25" s="17">
        <f>O25*0.16</f>
        <v>183176</v>
      </c>
      <c r="R25" s="17">
        <f>O25*0.14</f>
        <v>160279.00000000003</v>
      </c>
      <c r="S25" s="11">
        <f>SUM(S26:S29)</f>
        <v>1024912</v>
      </c>
      <c r="T25" s="17">
        <f>S25*0.7</f>
        <v>717438.39999999991</v>
      </c>
      <c r="U25" s="17">
        <f>S25*0.16</f>
        <v>163985.92000000001</v>
      </c>
      <c r="V25" s="17">
        <f>S25*0.14</f>
        <v>143487.68000000002</v>
      </c>
      <c r="W25" s="11">
        <f>SUM(W26:W29)</f>
        <v>0</v>
      </c>
      <c r="X25" s="17">
        <f>W25*0.7</f>
        <v>0</v>
      </c>
      <c r="Y25" s="17">
        <f>W25*0.16</f>
        <v>0</v>
      </c>
      <c r="Z25" s="17">
        <f>W25*0.14</f>
        <v>0</v>
      </c>
      <c r="AA25" s="16">
        <f>W25+S25+O25+K25+G25+C25</f>
        <v>2280000</v>
      </c>
    </row>
    <row r="26" spans="1:27" x14ac:dyDescent="0.3">
      <c r="A26" s="6"/>
      <c r="B26" s="10" t="s">
        <v>5</v>
      </c>
      <c r="C26" s="11">
        <v>15646</v>
      </c>
      <c r="D26" s="17">
        <f t="shared" ref="D26:D29" si="38">C26*0.7</f>
        <v>10952.199999999999</v>
      </c>
      <c r="E26" s="17">
        <f t="shared" ref="E26:E29" si="39">C26*0.16</f>
        <v>2503.36</v>
      </c>
      <c r="F26" s="17">
        <f t="shared" ref="F26:F29" si="40">C26*0.14</f>
        <v>2190.44</v>
      </c>
      <c r="G26" s="11">
        <v>25646</v>
      </c>
      <c r="H26" s="17">
        <f t="shared" ref="H26:H29" si="41">G26*0.7</f>
        <v>17952.199999999997</v>
      </c>
      <c r="I26" s="17">
        <f t="shared" ref="I26:I29" si="42">G26*0.16</f>
        <v>4103.3599999999997</v>
      </c>
      <c r="J26" s="17">
        <f t="shared" ref="J26:J29" si="43">G26*0.14</f>
        <v>3590.4400000000005</v>
      </c>
      <c r="K26" s="11">
        <v>25646</v>
      </c>
      <c r="L26" s="17">
        <f t="shared" ref="L26:L29" si="44">K26*0.7</f>
        <v>17952.199999999997</v>
      </c>
      <c r="M26" s="17">
        <f t="shared" ref="M26:M29" si="45">K26*0.16</f>
        <v>4103.3599999999997</v>
      </c>
      <c r="N26" s="17">
        <f t="shared" ref="N26:N29" si="46">K26*0.14</f>
        <v>3590.4400000000005</v>
      </c>
      <c r="O26" s="11">
        <v>0</v>
      </c>
      <c r="P26" s="17">
        <f t="shared" ref="P26:P29" si="47">O26*0.7</f>
        <v>0</v>
      </c>
      <c r="Q26" s="17">
        <f t="shared" ref="Q26:Q29" si="48">O26*0.16</f>
        <v>0</v>
      </c>
      <c r="R26" s="17">
        <f t="shared" ref="R26:R29" si="49">O26*0.14</f>
        <v>0</v>
      </c>
      <c r="S26" s="11">
        <v>0</v>
      </c>
      <c r="T26" s="17">
        <f t="shared" ref="T26:T29" si="50">S26*0.7</f>
        <v>0</v>
      </c>
      <c r="U26" s="17">
        <f t="shared" ref="U26:U29" si="51">S26*0.16</f>
        <v>0</v>
      </c>
      <c r="V26" s="17">
        <f t="shared" ref="V26:V29" si="52">S26*0.14</f>
        <v>0</v>
      </c>
      <c r="W26" s="11">
        <v>0</v>
      </c>
      <c r="X26" s="17">
        <f t="shared" ref="X26:X29" si="53">W26*0.7</f>
        <v>0</v>
      </c>
      <c r="Y26" s="17">
        <f t="shared" ref="Y26:Y29" si="54">W26*0.16</f>
        <v>0</v>
      </c>
      <c r="Z26" s="17">
        <f t="shared" ref="Z26:Z29" si="55">W26*0.14</f>
        <v>0</v>
      </c>
      <c r="AA26" s="16">
        <f t="shared" ref="AA26:AA29" si="56">W26+S26+O26+K26+G26+C26</f>
        <v>66938</v>
      </c>
    </row>
    <row r="27" spans="1:27" x14ac:dyDescent="0.3">
      <c r="A27" s="6"/>
      <c r="B27" s="10" t="s">
        <v>6</v>
      </c>
      <c r="C27" s="12">
        <v>0</v>
      </c>
      <c r="D27" s="17">
        <f t="shared" si="38"/>
        <v>0</v>
      </c>
      <c r="E27" s="17">
        <f t="shared" si="39"/>
        <v>0</v>
      </c>
      <c r="F27" s="17">
        <f t="shared" si="40"/>
        <v>0</v>
      </c>
      <c r="G27" s="12">
        <v>0</v>
      </c>
      <c r="H27" s="17">
        <f t="shared" si="41"/>
        <v>0</v>
      </c>
      <c r="I27" s="17">
        <f t="shared" si="42"/>
        <v>0</v>
      </c>
      <c r="J27" s="17">
        <f t="shared" si="43"/>
        <v>0</v>
      </c>
      <c r="K27" s="12">
        <v>18300</v>
      </c>
      <c r="L27" s="17">
        <f t="shared" si="44"/>
        <v>12810</v>
      </c>
      <c r="M27" s="17">
        <f t="shared" si="45"/>
        <v>2928</v>
      </c>
      <c r="N27" s="17">
        <f t="shared" si="46"/>
        <v>2562.0000000000005</v>
      </c>
      <c r="O27" s="12">
        <v>34850</v>
      </c>
      <c r="P27" s="17">
        <f t="shared" si="47"/>
        <v>24395</v>
      </c>
      <c r="Q27" s="17">
        <f t="shared" si="48"/>
        <v>5576</v>
      </c>
      <c r="R27" s="17">
        <f t="shared" si="49"/>
        <v>4879.0000000000009</v>
      </c>
      <c r="S27" s="12">
        <v>0</v>
      </c>
      <c r="T27" s="17">
        <f t="shared" si="50"/>
        <v>0</v>
      </c>
      <c r="U27" s="17">
        <f t="shared" si="51"/>
        <v>0</v>
      </c>
      <c r="V27" s="17">
        <f t="shared" si="52"/>
        <v>0</v>
      </c>
      <c r="W27" s="12">
        <v>0</v>
      </c>
      <c r="X27" s="17">
        <f t="shared" si="53"/>
        <v>0</v>
      </c>
      <c r="Y27" s="17">
        <f t="shared" si="54"/>
        <v>0</v>
      </c>
      <c r="Z27" s="17">
        <f t="shared" si="55"/>
        <v>0</v>
      </c>
      <c r="AA27" s="16">
        <f t="shared" si="56"/>
        <v>53150</v>
      </c>
    </row>
    <row r="28" spans="1:27" x14ac:dyDescent="0.3">
      <c r="A28" s="6"/>
      <c r="B28" s="10" t="s">
        <v>7</v>
      </c>
      <c r="C28" s="12">
        <v>0</v>
      </c>
      <c r="D28" s="17">
        <f t="shared" si="38"/>
        <v>0</v>
      </c>
      <c r="E28" s="17">
        <f t="shared" si="39"/>
        <v>0</v>
      </c>
      <c r="F28" s="17">
        <f t="shared" si="40"/>
        <v>0</v>
      </c>
      <c r="G28" s="12">
        <v>0</v>
      </c>
      <c r="H28" s="17">
        <f t="shared" si="41"/>
        <v>0</v>
      </c>
      <c r="I28" s="17">
        <f t="shared" si="42"/>
        <v>0</v>
      </c>
      <c r="J28" s="17">
        <f t="shared" si="43"/>
        <v>0</v>
      </c>
      <c r="K28" s="12">
        <v>0</v>
      </c>
      <c r="L28" s="17">
        <f t="shared" si="44"/>
        <v>0</v>
      </c>
      <c r="M28" s="17">
        <f t="shared" si="45"/>
        <v>0</v>
      </c>
      <c r="N28" s="17">
        <f t="shared" si="46"/>
        <v>0</v>
      </c>
      <c r="O28" s="12">
        <v>1100000</v>
      </c>
      <c r="P28" s="17">
        <f t="shared" si="47"/>
        <v>770000</v>
      </c>
      <c r="Q28" s="17">
        <f t="shared" si="48"/>
        <v>176000</v>
      </c>
      <c r="R28" s="17">
        <f t="shared" si="49"/>
        <v>154000.00000000003</v>
      </c>
      <c r="S28" s="12">
        <v>1014912</v>
      </c>
      <c r="T28" s="17">
        <f t="shared" si="50"/>
        <v>710438.39999999991</v>
      </c>
      <c r="U28" s="17">
        <f t="shared" si="51"/>
        <v>162385.92000000001</v>
      </c>
      <c r="V28" s="17">
        <f t="shared" si="52"/>
        <v>142087.68000000002</v>
      </c>
      <c r="W28" s="12">
        <v>0</v>
      </c>
      <c r="X28" s="17">
        <f t="shared" si="53"/>
        <v>0</v>
      </c>
      <c r="Y28" s="17">
        <f t="shared" si="54"/>
        <v>0</v>
      </c>
      <c r="Z28" s="17">
        <f t="shared" si="55"/>
        <v>0</v>
      </c>
      <c r="AA28" s="16">
        <f t="shared" si="56"/>
        <v>2114912</v>
      </c>
    </row>
    <row r="29" spans="1:27" x14ac:dyDescent="0.3">
      <c r="A29" s="13"/>
      <c r="B29" s="14" t="s">
        <v>8</v>
      </c>
      <c r="C29" s="15">
        <v>5000</v>
      </c>
      <c r="D29" s="17">
        <f t="shared" si="38"/>
        <v>3500</v>
      </c>
      <c r="E29" s="17">
        <f t="shared" si="39"/>
        <v>800</v>
      </c>
      <c r="F29" s="17">
        <f t="shared" si="40"/>
        <v>700.00000000000011</v>
      </c>
      <c r="G29" s="15">
        <v>10000</v>
      </c>
      <c r="H29" s="17">
        <f t="shared" si="41"/>
        <v>7000</v>
      </c>
      <c r="I29" s="17">
        <f t="shared" si="42"/>
        <v>1600</v>
      </c>
      <c r="J29" s="17">
        <f t="shared" si="43"/>
        <v>1400.0000000000002</v>
      </c>
      <c r="K29" s="15">
        <v>10000</v>
      </c>
      <c r="L29" s="17">
        <f t="shared" si="44"/>
        <v>7000</v>
      </c>
      <c r="M29" s="17">
        <f t="shared" si="45"/>
        <v>1600</v>
      </c>
      <c r="N29" s="17">
        <f t="shared" si="46"/>
        <v>1400.0000000000002</v>
      </c>
      <c r="O29" s="15">
        <v>10000</v>
      </c>
      <c r="P29" s="17">
        <f t="shared" si="47"/>
        <v>7000</v>
      </c>
      <c r="Q29" s="17">
        <f t="shared" si="48"/>
        <v>1600</v>
      </c>
      <c r="R29" s="17">
        <f t="shared" si="49"/>
        <v>1400.0000000000002</v>
      </c>
      <c r="S29" s="15">
        <v>10000</v>
      </c>
      <c r="T29" s="17">
        <f t="shared" si="50"/>
        <v>7000</v>
      </c>
      <c r="U29" s="17">
        <f t="shared" si="51"/>
        <v>1600</v>
      </c>
      <c r="V29" s="17">
        <f t="shared" si="52"/>
        <v>1400.0000000000002</v>
      </c>
      <c r="W29" s="12">
        <v>0</v>
      </c>
      <c r="X29" s="17">
        <f t="shared" si="53"/>
        <v>0</v>
      </c>
      <c r="Y29" s="17">
        <f t="shared" si="54"/>
        <v>0</v>
      </c>
      <c r="Z29" s="17">
        <f t="shared" si="55"/>
        <v>0</v>
      </c>
      <c r="AA29" s="16">
        <f t="shared" si="56"/>
        <v>45000</v>
      </c>
    </row>
    <row r="30" spans="1:27" ht="21.45" x14ac:dyDescent="0.3">
      <c r="A30" s="10" t="s">
        <v>19</v>
      </c>
      <c r="B30" s="10"/>
      <c r="C30" s="15"/>
      <c r="D30" s="17"/>
      <c r="E30" s="17"/>
      <c r="F30" s="17"/>
      <c r="G30" s="15"/>
      <c r="H30" s="17"/>
      <c r="I30" s="17"/>
      <c r="J30" s="17"/>
      <c r="K30" s="15"/>
      <c r="L30" s="17"/>
      <c r="M30" s="17"/>
      <c r="N30" s="17"/>
      <c r="O30" s="15"/>
      <c r="P30" s="17"/>
      <c r="Q30" s="17"/>
      <c r="R30" s="17"/>
      <c r="S30" s="15"/>
      <c r="T30" s="17"/>
      <c r="U30" s="17"/>
      <c r="V30" s="17"/>
      <c r="W30" s="12"/>
      <c r="X30" s="33"/>
      <c r="Y30" s="33"/>
      <c r="Z30" s="33"/>
      <c r="AA30" s="34"/>
    </row>
    <row r="31" spans="1:27" s="28" customFormat="1" x14ac:dyDescent="0.3">
      <c r="A31" s="10" t="s">
        <v>4</v>
      </c>
      <c r="B31" s="10"/>
      <c r="C31" s="11">
        <f>SUM(C32:C35)</f>
        <v>28600</v>
      </c>
      <c r="D31" s="17">
        <f>C31*0.7</f>
        <v>20020</v>
      </c>
      <c r="E31" s="17">
        <f>C31*0.16</f>
        <v>4576</v>
      </c>
      <c r="F31" s="17">
        <f>C31*0.14</f>
        <v>4004.0000000000005</v>
      </c>
      <c r="G31" s="11">
        <f>SUM(G32:G35)</f>
        <v>1261200</v>
      </c>
      <c r="H31" s="17">
        <f>G31*0.7</f>
        <v>882840</v>
      </c>
      <c r="I31" s="17">
        <f>G31*0.16</f>
        <v>201792</v>
      </c>
      <c r="J31" s="17">
        <f>G31*0.14</f>
        <v>176568.00000000003</v>
      </c>
      <c r="K31" s="11">
        <f>SUM(K32:K35)</f>
        <v>2307600</v>
      </c>
      <c r="L31" s="17">
        <f>K31*0.7</f>
        <v>1615320</v>
      </c>
      <c r="M31" s="17">
        <f>K31*0.16</f>
        <v>369216</v>
      </c>
      <c r="N31" s="17">
        <f>K31*0.14</f>
        <v>323064.00000000006</v>
      </c>
      <c r="O31" s="11">
        <f>SUM(O32:O35)</f>
        <v>476600</v>
      </c>
      <c r="P31" s="17">
        <f>O31*0.7</f>
        <v>333620</v>
      </c>
      <c r="Q31" s="17">
        <f>O31*0.16</f>
        <v>76256</v>
      </c>
      <c r="R31" s="17">
        <f>O31*0.14</f>
        <v>66724</v>
      </c>
      <c r="S31" s="11">
        <f>SUM(S32:S35)</f>
        <v>6000</v>
      </c>
      <c r="T31" s="17">
        <f>S31*0.7</f>
        <v>4200</v>
      </c>
      <c r="U31" s="17">
        <f>S31*0.16</f>
        <v>960</v>
      </c>
      <c r="V31" s="17">
        <f>S31*0.14</f>
        <v>840.00000000000011</v>
      </c>
      <c r="W31" s="11">
        <f>SUM(W32:W35)</f>
        <v>0</v>
      </c>
      <c r="X31" s="17">
        <f>W31*0.7</f>
        <v>0</v>
      </c>
      <c r="Y31" s="17">
        <f>W31*0.16</f>
        <v>0</v>
      </c>
      <c r="Z31" s="17">
        <f>W31*0.14</f>
        <v>0</v>
      </c>
      <c r="AA31" s="16">
        <f>W31+S31+O31+K31+G31+C31</f>
        <v>4080000</v>
      </c>
    </row>
    <row r="32" spans="1:27" x14ac:dyDescent="0.3">
      <c r="A32" s="6"/>
      <c r="B32" s="10" t="s">
        <v>5</v>
      </c>
      <c r="C32" s="11">
        <v>28600</v>
      </c>
      <c r="D32" s="17">
        <f t="shared" ref="D32:D35" si="57">C32*0.7</f>
        <v>20020</v>
      </c>
      <c r="E32" s="17">
        <f t="shared" ref="E32:E35" si="58">C32*0.16</f>
        <v>4576</v>
      </c>
      <c r="F32" s="17">
        <f t="shared" ref="F32:F35" si="59">C32*0.14</f>
        <v>4004.0000000000005</v>
      </c>
      <c r="G32" s="11">
        <v>15700</v>
      </c>
      <c r="H32" s="17">
        <f t="shared" ref="H32:H35" si="60">G32*0.7</f>
        <v>10990</v>
      </c>
      <c r="I32" s="17">
        <f t="shared" ref="I32:I35" si="61">G32*0.16</f>
        <v>2512</v>
      </c>
      <c r="J32" s="17">
        <f t="shared" ref="J32:J35" si="62">G32*0.14</f>
        <v>2198</v>
      </c>
      <c r="K32" s="11">
        <v>0</v>
      </c>
      <c r="L32" s="17">
        <f t="shared" ref="L32:L35" si="63">K32*0.7</f>
        <v>0</v>
      </c>
      <c r="M32" s="17">
        <f t="shared" ref="M32:M35" si="64">K32*0.16</f>
        <v>0</v>
      </c>
      <c r="N32" s="17">
        <f t="shared" ref="N32:N35" si="65">K32*0.14</f>
        <v>0</v>
      </c>
      <c r="O32" s="11">
        <v>0</v>
      </c>
      <c r="P32" s="17">
        <f t="shared" ref="P32:P35" si="66">O32*0.7</f>
        <v>0</v>
      </c>
      <c r="Q32" s="17">
        <f t="shared" ref="Q32:Q35" si="67">O32*0.16</f>
        <v>0</v>
      </c>
      <c r="R32" s="17">
        <f t="shared" ref="R32:R35" si="68">O32*0.14</f>
        <v>0</v>
      </c>
      <c r="S32" s="11">
        <v>0</v>
      </c>
      <c r="T32" s="17">
        <f t="shared" ref="T32:T35" si="69">S32*0.7</f>
        <v>0</v>
      </c>
      <c r="U32" s="17">
        <f t="shared" ref="U32:U35" si="70">S32*0.16</f>
        <v>0</v>
      </c>
      <c r="V32" s="17">
        <f t="shared" ref="V32:V35" si="71">S32*0.14</f>
        <v>0</v>
      </c>
      <c r="W32" s="11">
        <v>0</v>
      </c>
      <c r="X32" s="17">
        <f t="shared" ref="X32:X35" si="72">W32*0.7</f>
        <v>0</v>
      </c>
      <c r="Y32" s="17">
        <f t="shared" ref="Y32:Y35" si="73">W32*0.16</f>
        <v>0</v>
      </c>
      <c r="Z32" s="17">
        <f t="shared" ref="Z32:Z35" si="74">W32*0.14</f>
        <v>0</v>
      </c>
      <c r="AA32" s="16">
        <f t="shared" ref="AA32:AA35" si="75">W32+S32+O32+K32+G32+C32</f>
        <v>44300</v>
      </c>
    </row>
    <row r="33" spans="1:27" x14ac:dyDescent="0.3">
      <c r="A33" s="6"/>
      <c r="B33" s="10" t="s">
        <v>6</v>
      </c>
      <c r="C33" s="12">
        <v>0</v>
      </c>
      <c r="D33" s="17">
        <f t="shared" si="57"/>
        <v>0</v>
      </c>
      <c r="E33" s="17">
        <f t="shared" si="58"/>
        <v>0</v>
      </c>
      <c r="F33" s="17">
        <f t="shared" si="59"/>
        <v>0</v>
      </c>
      <c r="G33" s="12">
        <v>125000</v>
      </c>
      <c r="H33" s="17">
        <f t="shared" si="60"/>
        <v>87500</v>
      </c>
      <c r="I33" s="17">
        <f t="shared" si="61"/>
        <v>20000</v>
      </c>
      <c r="J33" s="17">
        <f t="shared" si="62"/>
        <v>17500</v>
      </c>
      <c r="K33" s="12">
        <v>40000</v>
      </c>
      <c r="L33" s="17">
        <f t="shared" si="63"/>
        <v>28000</v>
      </c>
      <c r="M33" s="17">
        <f t="shared" si="64"/>
        <v>6400</v>
      </c>
      <c r="N33" s="17">
        <f t="shared" si="65"/>
        <v>5600.0000000000009</v>
      </c>
      <c r="O33" s="12">
        <v>0</v>
      </c>
      <c r="P33" s="17">
        <f t="shared" si="66"/>
        <v>0</v>
      </c>
      <c r="Q33" s="17">
        <f t="shared" si="67"/>
        <v>0</v>
      </c>
      <c r="R33" s="17">
        <f t="shared" si="68"/>
        <v>0</v>
      </c>
      <c r="S33" s="12">
        <v>0</v>
      </c>
      <c r="T33" s="17">
        <f t="shared" si="69"/>
        <v>0</v>
      </c>
      <c r="U33" s="17">
        <f t="shared" si="70"/>
        <v>0</v>
      </c>
      <c r="V33" s="17">
        <f t="shared" si="71"/>
        <v>0</v>
      </c>
      <c r="W33" s="12">
        <v>0</v>
      </c>
      <c r="X33" s="17">
        <f t="shared" si="72"/>
        <v>0</v>
      </c>
      <c r="Y33" s="17">
        <f t="shared" si="73"/>
        <v>0</v>
      </c>
      <c r="Z33" s="17">
        <f t="shared" si="74"/>
        <v>0</v>
      </c>
      <c r="AA33" s="16">
        <f t="shared" si="75"/>
        <v>165000</v>
      </c>
    </row>
    <row r="34" spans="1:27" x14ac:dyDescent="0.3">
      <c r="A34" s="6"/>
      <c r="B34" s="10" t="s">
        <v>7</v>
      </c>
      <c r="C34" s="12">
        <v>0</v>
      </c>
      <c r="D34" s="17">
        <f t="shared" si="57"/>
        <v>0</v>
      </c>
      <c r="E34" s="17">
        <f t="shared" si="58"/>
        <v>0</v>
      </c>
      <c r="F34" s="17">
        <f t="shared" si="59"/>
        <v>0</v>
      </c>
      <c r="G34" s="12">
        <v>1107500</v>
      </c>
      <c r="H34" s="17">
        <f t="shared" si="60"/>
        <v>775250</v>
      </c>
      <c r="I34" s="17">
        <f t="shared" si="61"/>
        <v>177200</v>
      </c>
      <c r="J34" s="17">
        <f t="shared" si="62"/>
        <v>155050.00000000003</v>
      </c>
      <c r="K34" s="12">
        <v>2254600</v>
      </c>
      <c r="L34" s="17">
        <f t="shared" si="63"/>
        <v>1578220</v>
      </c>
      <c r="M34" s="17">
        <f t="shared" si="64"/>
        <v>360736</v>
      </c>
      <c r="N34" s="17">
        <f t="shared" si="65"/>
        <v>315644.00000000006</v>
      </c>
      <c r="O34" s="12">
        <v>463600</v>
      </c>
      <c r="P34" s="17">
        <f t="shared" si="66"/>
        <v>324520</v>
      </c>
      <c r="Q34" s="17">
        <f t="shared" si="67"/>
        <v>74176</v>
      </c>
      <c r="R34" s="17">
        <f t="shared" si="68"/>
        <v>64904.000000000007</v>
      </c>
      <c r="S34" s="12">
        <v>0</v>
      </c>
      <c r="T34" s="17">
        <f t="shared" si="69"/>
        <v>0</v>
      </c>
      <c r="U34" s="17">
        <f t="shared" si="70"/>
        <v>0</v>
      </c>
      <c r="V34" s="17">
        <f t="shared" si="71"/>
        <v>0</v>
      </c>
      <c r="W34" s="12">
        <v>0</v>
      </c>
      <c r="X34" s="17">
        <f t="shared" si="72"/>
        <v>0</v>
      </c>
      <c r="Y34" s="17">
        <f t="shared" si="73"/>
        <v>0</v>
      </c>
      <c r="Z34" s="17">
        <f t="shared" si="74"/>
        <v>0</v>
      </c>
      <c r="AA34" s="16">
        <f t="shared" si="75"/>
        <v>3825700</v>
      </c>
    </row>
    <row r="35" spans="1:27" x14ac:dyDescent="0.3">
      <c r="A35" s="13"/>
      <c r="B35" s="14" t="s">
        <v>8</v>
      </c>
      <c r="C35" s="15">
        <v>0</v>
      </c>
      <c r="D35" s="17">
        <f t="shared" si="57"/>
        <v>0</v>
      </c>
      <c r="E35" s="17">
        <f t="shared" si="58"/>
        <v>0</v>
      </c>
      <c r="F35" s="17">
        <f t="shared" si="59"/>
        <v>0</v>
      </c>
      <c r="G35" s="15">
        <v>13000</v>
      </c>
      <c r="H35" s="17">
        <f t="shared" si="60"/>
        <v>9100</v>
      </c>
      <c r="I35" s="17">
        <f t="shared" si="61"/>
        <v>2080</v>
      </c>
      <c r="J35" s="17">
        <f t="shared" si="62"/>
        <v>1820.0000000000002</v>
      </c>
      <c r="K35" s="15">
        <v>13000</v>
      </c>
      <c r="L35" s="17">
        <f t="shared" si="63"/>
        <v>9100</v>
      </c>
      <c r="M35" s="17">
        <f t="shared" si="64"/>
        <v>2080</v>
      </c>
      <c r="N35" s="17">
        <f t="shared" si="65"/>
        <v>1820.0000000000002</v>
      </c>
      <c r="O35" s="15">
        <v>13000</v>
      </c>
      <c r="P35" s="17">
        <f t="shared" si="66"/>
        <v>9100</v>
      </c>
      <c r="Q35" s="17">
        <f t="shared" si="67"/>
        <v>2080</v>
      </c>
      <c r="R35" s="17">
        <f t="shared" si="68"/>
        <v>1820.0000000000002</v>
      </c>
      <c r="S35" s="15">
        <v>6000</v>
      </c>
      <c r="T35" s="17">
        <f t="shared" si="69"/>
        <v>4200</v>
      </c>
      <c r="U35" s="17">
        <f t="shared" si="70"/>
        <v>960</v>
      </c>
      <c r="V35" s="17">
        <f t="shared" si="71"/>
        <v>840.00000000000011</v>
      </c>
      <c r="W35" s="12">
        <v>0</v>
      </c>
      <c r="X35" s="17">
        <f t="shared" si="72"/>
        <v>0</v>
      </c>
      <c r="Y35" s="17">
        <f t="shared" si="73"/>
        <v>0</v>
      </c>
      <c r="Z35" s="17">
        <f t="shared" si="74"/>
        <v>0</v>
      </c>
      <c r="AA35" s="16">
        <f t="shared" si="75"/>
        <v>45000</v>
      </c>
    </row>
    <row r="36" spans="1:27" ht="32.15" x14ac:dyDescent="0.3">
      <c r="A36" s="10" t="s">
        <v>20</v>
      </c>
      <c r="B36" s="10"/>
      <c r="C36" s="15"/>
      <c r="D36" s="17"/>
      <c r="E36" s="17"/>
      <c r="F36" s="17"/>
      <c r="G36" s="15"/>
      <c r="H36" s="17"/>
      <c r="I36" s="17"/>
      <c r="J36" s="17"/>
      <c r="K36" s="15"/>
      <c r="L36" s="17"/>
      <c r="M36" s="17"/>
      <c r="N36" s="17"/>
      <c r="O36" s="15"/>
      <c r="P36" s="17"/>
      <c r="Q36" s="17"/>
      <c r="R36" s="17"/>
      <c r="S36" s="15"/>
      <c r="T36" s="17"/>
      <c r="U36" s="17"/>
      <c r="V36" s="17"/>
      <c r="W36" s="12"/>
      <c r="X36" s="33"/>
      <c r="Y36" s="33"/>
      <c r="Z36" s="33"/>
      <c r="AA36" s="34"/>
    </row>
    <row r="37" spans="1:27" s="28" customFormat="1" x14ac:dyDescent="0.3">
      <c r="A37" s="10" t="s">
        <v>4</v>
      </c>
      <c r="B37" s="10"/>
      <c r="C37" s="11">
        <f>SUM(C38:C41)</f>
        <v>3600</v>
      </c>
      <c r="D37" s="17">
        <f>C37*0.7</f>
        <v>2520</v>
      </c>
      <c r="E37" s="17">
        <f>C37*0.16</f>
        <v>576</v>
      </c>
      <c r="F37" s="17">
        <f>C37*0.14</f>
        <v>504.00000000000006</v>
      </c>
      <c r="G37" s="11">
        <f>SUM(G38:G41)</f>
        <v>286000</v>
      </c>
      <c r="H37" s="17">
        <f>G37*0.7</f>
        <v>200200</v>
      </c>
      <c r="I37" s="17">
        <f>G37*0.16</f>
        <v>45760</v>
      </c>
      <c r="J37" s="17">
        <f>G37*0.14</f>
        <v>40040.000000000007</v>
      </c>
      <c r="K37" s="11">
        <f>SUM(K38:K41)</f>
        <v>1658400</v>
      </c>
      <c r="L37" s="17">
        <f>K37*0.7</f>
        <v>1160880</v>
      </c>
      <c r="M37" s="17">
        <f>K37*0.16</f>
        <v>265344</v>
      </c>
      <c r="N37" s="17">
        <f>K37*0.14</f>
        <v>232176.00000000003</v>
      </c>
      <c r="O37" s="11">
        <f>SUM(O38:O41)</f>
        <v>2267000</v>
      </c>
      <c r="P37" s="17">
        <f>O37*0.7</f>
        <v>1586900</v>
      </c>
      <c r="Q37" s="17">
        <f>O37*0.16</f>
        <v>362720</v>
      </c>
      <c r="R37" s="17">
        <f>O37*0.14</f>
        <v>317380.00000000006</v>
      </c>
      <c r="S37" s="11">
        <f>SUM(S38:S41)</f>
        <v>880000</v>
      </c>
      <c r="T37" s="17">
        <f>S37*0.7</f>
        <v>616000</v>
      </c>
      <c r="U37" s="17">
        <f>S37*0.16</f>
        <v>140800</v>
      </c>
      <c r="V37" s="17">
        <f>S37*0.14</f>
        <v>123200.00000000001</v>
      </c>
      <c r="W37" s="11">
        <f>SUM(W38:W41)</f>
        <v>5000</v>
      </c>
      <c r="X37" s="17">
        <f>W37*0.7</f>
        <v>3500</v>
      </c>
      <c r="Y37" s="17">
        <f>W37*0.16</f>
        <v>800</v>
      </c>
      <c r="Z37" s="17">
        <f>W37*0.14</f>
        <v>700.00000000000011</v>
      </c>
      <c r="AA37" s="16">
        <f>W37+S37+O37+K37+G37+C37</f>
        <v>5100000</v>
      </c>
    </row>
    <row r="38" spans="1:27" x14ac:dyDescent="0.3">
      <c r="A38" s="6"/>
      <c r="B38" s="10" t="s">
        <v>5</v>
      </c>
      <c r="C38" s="11">
        <v>3600</v>
      </c>
      <c r="D38" s="17">
        <f t="shared" ref="D38:D41" si="76">C38*0.7</f>
        <v>2520</v>
      </c>
      <c r="E38" s="17">
        <f t="shared" ref="E38:E41" si="77">C38*0.16</f>
        <v>576</v>
      </c>
      <c r="F38" s="17">
        <f t="shared" ref="F38:F41" si="78">C38*0.14</f>
        <v>504.00000000000006</v>
      </c>
      <c r="G38" s="11">
        <v>161000</v>
      </c>
      <c r="H38" s="17">
        <f t="shared" ref="H38:H41" si="79">G38*0.7</f>
        <v>112700</v>
      </c>
      <c r="I38" s="17">
        <f t="shared" ref="I38:I41" si="80">G38*0.16</f>
        <v>25760</v>
      </c>
      <c r="J38" s="17">
        <f t="shared" ref="J38:J41" si="81">G38*0.14</f>
        <v>22540.000000000004</v>
      </c>
      <c r="K38" s="11">
        <v>15400</v>
      </c>
      <c r="L38" s="17">
        <f t="shared" ref="L38:L41" si="82">K38*0.7</f>
        <v>10780</v>
      </c>
      <c r="M38" s="17">
        <f t="shared" ref="M38:M41" si="83">K38*0.16</f>
        <v>2464</v>
      </c>
      <c r="N38" s="17">
        <f t="shared" ref="N38:N41" si="84">K38*0.14</f>
        <v>2156</v>
      </c>
      <c r="O38" s="11">
        <v>0</v>
      </c>
      <c r="P38" s="17">
        <f t="shared" ref="P38:P41" si="85">O38*0.7</f>
        <v>0</v>
      </c>
      <c r="Q38" s="17">
        <f t="shared" ref="Q38:Q41" si="86">O38*0.16</f>
        <v>0</v>
      </c>
      <c r="R38" s="17">
        <f t="shared" ref="R38:R41" si="87">O38*0.14</f>
        <v>0</v>
      </c>
      <c r="S38" s="11">
        <v>0</v>
      </c>
      <c r="T38" s="17">
        <f t="shared" ref="T38:T41" si="88">S38*0.7</f>
        <v>0</v>
      </c>
      <c r="U38" s="17">
        <f t="shared" ref="U38:U41" si="89">S38*0.16</f>
        <v>0</v>
      </c>
      <c r="V38" s="17">
        <f t="shared" ref="V38:V41" si="90">S38*0.14</f>
        <v>0</v>
      </c>
      <c r="W38" s="11">
        <v>0</v>
      </c>
      <c r="X38" s="17">
        <f t="shared" ref="X38:X41" si="91">W38*0.7</f>
        <v>0</v>
      </c>
      <c r="Y38" s="17">
        <f t="shared" ref="Y38:Y41" si="92">W38*0.16</f>
        <v>0</v>
      </c>
      <c r="Z38" s="17">
        <f t="shared" ref="Z38:Z41" si="93">W38*0.14</f>
        <v>0</v>
      </c>
      <c r="AA38" s="16">
        <f t="shared" ref="AA38:AA41" si="94">W38+S38+O38+K38+G38+C38</f>
        <v>180000</v>
      </c>
    </row>
    <row r="39" spans="1:27" x14ac:dyDescent="0.3">
      <c r="A39" s="6"/>
      <c r="B39" s="10" t="s">
        <v>6</v>
      </c>
      <c r="C39" s="12">
        <v>0</v>
      </c>
      <c r="D39" s="17">
        <f t="shared" si="76"/>
        <v>0</v>
      </c>
      <c r="E39" s="17">
        <f t="shared" si="77"/>
        <v>0</v>
      </c>
      <c r="F39" s="17">
        <f t="shared" si="78"/>
        <v>0</v>
      </c>
      <c r="G39" s="12">
        <v>115000</v>
      </c>
      <c r="H39" s="17">
        <f t="shared" si="79"/>
        <v>80500</v>
      </c>
      <c r="I39" s="17">
        <f t="shared" si="80"/>
        <v>18400</v>
      </c>
      <c r="J39" s="17">
        <f t="shared" si="81"/>
        <v>16100.000000000002</v>
      </c>
      <c r="K39" s="12">
        <v>115000</v>
      </c>
      <c r="L39" s="17">
        <f t="shared" si="82"/>
        <v>80500</v>
      </c>
      <c r="M39" s="17">
        <f t="shared" si="83"/>
        <v>18400</v>
      </c>
      <c r="N39" s="17">
        <f t="shared" si="84"/>
        <v>16100.000000000002</v>
      </c>
      <c r="O39" s="12">
        <v>0</v>
      </c>
      <c r="P39" s="17">
        <f t="shared" si="85"/>
        <v>0</v>
      </c>
      <c r="Q39" s="17">
        <f t="shared" si="86"/>
        <v>0</v>
      </c>
      <c r="R39" s="17">
        <f t="shared" si="87"/>
        <v>0</v>
      </c>
      <c r="S39" s="12">
        <v>0</v>
      </c>
      <c r="T39" s="17">
        <f t="shared" si="88"/>
        <v>0</v>
      </c>
      <c r="U39" s="17">
        <f t="shared" si="89"/>
        <v>0</v>
      </c>
      <c r="V39" s="17">
        <f t="shared" si="90"/>
        <v>0</v>
      </c>
      <c r="W39" s="12">
        <v>0</v>
      </c>
      <c r="X39" s="17">
        <f t="shared" si="91"/>
        <v>0</v>
      </c>
      <c r="Y39" s="17">
        <f t="shared" si="92"/>
        <v>0</v>
      </c>
      <c r="Z39" s="17">
        <f t="shared" si="93"/>
        <v>0</v>
      </c>
      <c r="AA39" s="16">
        <f t="shared" si="94"/>
        <v>230000</v>
      </c>
    </row>
    <row r="40" spans="1:27" x14ac:dyDescent="0.3">
      <c r="A40" s="6"/>
      <c r="B40" s="10" t="s">
        <v>7</v>
      </c>
      <c r="C40" s="12">
        <v>0</v>
      </c>
      <c r="D40" s="17">
        <f t="shared" si="76"/>
        <v>0</v>
      </c>
      <c r="E40" s="17">
        <f t="shared" si="77"/>
        <v>0</v>
      </c>
      <c r="F40" s="17">
        <f t="shared" si="78"/>
        <v>0</v>
      </c>
      <c r="G40" s="12">
        <v>0</v>
      </c>
      <c r="H40" s="17">
        <f t="shared" si="79"/>
        <v>0</v>
      </c>
      <c r="I40" s="17">
        <f t="shared" si="80"/>
        <v>0</v>
      </c>
      <c r="J40" s="17">
        <f t="shared" si="81"/>
        <v>0</v>
      </c>
      <c r="K40" s="12">
        <v>1518000</v>
      </c>
      <c r="L40" s="17">
        <f t="shared" si="82"/>
        <v>1062600</v>
      </c>
      <c r="M40" s="17">
        <f t="shared" si="83"/>
        <v>242880</v>
      </c>
      <c r="N40" s="17">
        <f t="shared" si="84"/>
        <v>212520.00000000003</v>
      </c>
      <c r="O40" s="12">
        <v>2257000</v>
      </c>
      <c r="P40" s="17">
        <f t="shared" si="85"/>
        <v>1579900</v>
      </c>
      <c r="Q40" s="17">
        <f t="shared" si="86"/>
        <v>361120</v>
      </c>
      <c r="R40" s="17">
        <f t="shared" si="87"/>
        <v>315980.00000000006</v>
      </c>
      <c r="S40" s="12">
        <v>870000</v>
      </c>
      <c r="T40" s="17">
        <f t="shared" si="88"/>
        <v>609000</v>
      </c>
      <c r="U40" s="17">
        <f t="shared" si="89"/>
        <v>139200</v>
      </c>
      <c r="V40" s="17">
        <f t="shared" si="90"/>
        <v>121800.00000000001</v>
      </c>
      <c r="W40" s="12">
        <v>0</v>
      </c>
      <c r="X40" s="17">
        <f t="shared" si="91"/>
        <v>0</v>
      </c>
      <c r="Y40" s="17">
        <f t="shared" si="92"/>
        <v>0</v>
      </c>
      <c r="Z40" s="17">
        <f t="shared" si="93"/>
        <v>0</v>
      </c>
      <c r="AA40" s="16">
        <f t="shared" si="94"/>
        <v>4645000</v>
      </c>
    </row>
    <row r="41" spans="1:27" x14ac:dyDescent="0.3">
      <c r="A41" s="13"/>
      <c r="B41" s="14" t="s">
        <v>8</v>
      </c>
      <c r="C41" s="15">
        <v>0</v>
      </c>
      <c r="D41" s="17">
        <f t="shared" si="76"/>
        <v>0</v>
      </c>
      <c r="E41" s="17">
        <f t="shared" si="77"/>
        <v>0</v>
      </c>
      <c r="F41" s="17">
        <f t="shared" si="78"/>
        <v>0</v>
      </c>
      <c r="G41" s="15">
        <v>10000</v>
      </c>
      <c r="H41" s="17">
        <f t="shared" si="79"/>
        <v>7000</v>
      </c>
      <c r="I41" s="17">
        <f t="shared" si="80"/>
        <v>1600</v>
      </c>
      <c r="J41" s="17">
        <f t="shared" si="81"/>
        <v>1400.0000000000002</v>
      </c>
      <c r="K41" s="15">
        <v>10000</v>
      </c>
      <c r="L41" s="17">
        <f t="shared" si="82"/>
        <v>7000</v>
      </c>
      <c r="M41" s="17">
        <f t="shared" si="83"/>
        <v>1600</v>
      </c>
      <c r="N41" s="17">
        <f t="shared" si="84"/>
        <v>1400.0000000000002</v>
      </c>
      <c r="O41" s="15">
        <v>10000</v>
      </c>
      <c r="P41" s="17">
        <f t="shared" si="85"/>
        <v>7000</v>
      </c>
      <c r="Q41" s="17">
        <f t="shared" si="86"/>
        <v>1600</v>
      </c>
      <c r="R41" s="17">
        <f t="shared" si="87"/>
        <v>1400.0000000000002</v>
      </c>
      <c r="S41" s="15">
        <v>10000</v>
      </c>
      <c r="T41" s="17">
        <f t="shared" si="88"/>
        <v>7000</v>
      </c>
      <c r="U41" s="17">
        <f t="shared" si="89"/>
        <v>1600</v>
      </c>
      <c r="V41" s="17">
        <f t="shared" si="90"/>
        <v>1400.0000000000002</v>
      </c>
      <c r="W41" s="12">
        <v>5000</v>
      </c>
      <c r="X41" s="17">
        <f t="shared" si="91"/>
        <v>3500</v>
      </c>
      <c r="Y41" s="17">
        <f t="shared" si="92"/>
        <v>800</v>
      </c>
      <c r="Z41" s="17">
        <f t="shared" si="93"/>
        <v>700.00000000000011</v>
      </c>
      <c r="AA41" s="16">
        <f t="shared" si="94"/>
        <v>45000</v>
      </c>
    </row>
    <row r="42" spans="1:27" ht="32.15" x14ac:dyDescent="0.3">
      <c r="A42" s="10" t="s">
        <v>31</v>
      </c>
      <c r="B42" s="10"/>
      <c r="C42" s="15"/>
      <c r="D42" s="17"/>
      <c r="E42" s="17"/>
      <c r="F42" s="17"/>
      <c r="G42" s="15"/>
      <c r="H42" s="17"/>
      <c r="I42" s="17"/>
      <c r="J42" s="17"/>
      <c r="K42" s="15"/>
      <c r="L42" s="17"/>
      <c r="M42" s="17"/>
      <c r="N42" s="17"/>
      <c r="O42" s="15"/>
      <c r="P42" s="17"/>
      <c r="Q42" s="17"/>
      <c r="R42" s="17"/>
      <c r="S42" s="15"/>
      <c r="T42" s="17"/>
      <c r="U42" s="17"/>
      <c r="V42" s="17"/>
      <c r="W42" s="12"/>
      <c r="X42" s="33"/>
      <c r="Y42" s="33"/>
      <c r="Z42" s="33"/>
      <c r="AA42" s="34"/>
    </row>
    <row r="43" spans="1:27" s="28" customFormat="1" x14ac:dyDescent="0.3">
      <c r="A43" s="10" t="s">
        <v>4</v>
      </c>
      <c r="B43" s="10"/>
      <c r="C43" s="11">
        <f>SUM(C44:C47)</f>
        <v>10000</v>
      </c>
      <c r="D43" s="17">
        <f>C43*0.7</f>
        <v>7000</v>
      </c>
      <c r="E43" s="17">
        <f>C43*0.16</f>
        <v>1600</v>
      </c>
      <c r="F43" s="17">
        <f>C43*0.14</f>
        <v>1400.0000000000002</v>
      </c>
      <c r="G43" s="11">
        <f>SUM(G44:G47)</f>
        <v>500000</v>
      </c>
      <c r="H43" s="17">
        <f>G43*0.7</f>
        <v>350000</v>
      </c>
      <c r="I43" s="17">
        <f>G43*0.16</f>
        <v>80000</v>
      </c>
      <c r="J43" s="17">
        <f>G43*0.14</f>
        <v>70000</v>
      </c>
      <c r="K43" s="11">
        <f>SUM(K44:K47)</f>
        <v>1000000</v>
      </c>
      <c r="L43" s="17">
        <f>K43*0.7</f>
        <v>700000</v>
      </c>
      <c r="M43" s="17">
        <f>K43*0.16</f>
        <v>160000</v>
      </c>
      <c r="N43" s="17">
        <f>K43*0.14</f>
        <v>140000</v>
      </c>
      <c r="O43" s="11">
        <f>SUM(O44:O47)</f>
        <v>2500000</v>
      </c>
      <c r="P43" s="17">
        <f>O43*0.7</f>
        <v>1750000</v>
      </c>
      <c r="Q43" s="17">
        <f>O43*0.16</f>
        <v>400000</v>
      </c>
      <c r="R43" s="17">
        <f>O43*0.14</f>
        <v>350000.00000000006</v>
      </c>
      <c r="S43" s="11">
        <f>SUM(S44:S47)</f>
        <v>3500000</v>
      </c>
      <c r="T43" s="17">
        <f>S43*0.7</f>
        <v>2450000</v>
      </c>
      <c r="U43" s="17">
        <f>S43*0.16</f>
        <v>560000</v>
      </c>
      <c r="V43" s="17">
        <f>S43*0.14</f>
        <v>490000.00000000006</v>
      </c>
      <c r="W43" s="11">
        <f>SUM(W44:W47)</f>
        <v>470000</v>
      </c>
      <c r="X43" s="17">
        <f>W43*0.7</f>
        <v>329000</v>
      </c>
      <c r="Y43" s="17">
        <f>W43*0.16</f>
        <v>75200</v>
      </c>
      <c r="Z43" s="17">
        <f>W43*0.14</f>
        <v>65800</v>
      </c>
      <c r="AA43" s="16">
        <f>W43+S43+O43+K43+G43+C43</f>
        <v>7980000</v>
      </c>
    </row>
    <row r="44" spans="1:27" x14ac:dyDescent="0.3">
      <c r="A44" s="6"/>
      <c r="B44" s="10" t="s">
        <v>5</v>
      </c>
      <c r="C44" s="11">
        <v>10000</v>
      </c>
      <c r="D44" s="17">
        <f t="shared" ref="D44:D47" si="95">C44*0.7</f>
        <v>7000</v>
      </c>
      <c r="E44" s="17">
        <f t="shared" ref="E44:E47" si="96">C44*0.16</f>
        <v>1600</v>
      </c>
      <c r="F44" s="17">
        <f t="shared" ref="F44:F47" si="97">C44*0.14</f>
        <v>1400.0000000000002</v>
      </c>
      <c r="G44" s="11">
        <v>50000</v>
      </c>
      <c r="H44" s="17">
        <f t="shared" ref="H44:H47" si="98">G44*0.7</f>
        <v>35000</v>
      </c>
      <c r="I44" s="17">
        <f t="shared" ref="I44:I47" si="99">G44*0.16</f>
        <v>8000</v>
      </c>
      <c r="J44" s="17">
        <f t="shared" ref="J44:J47" si="100">G44*0.14</f>
        <v>7000.0000000000009</v>
      </c>
      <c r="K44" s="11">
        <v>40000</v>
      </c>
      <c r="L44" s="17">
        <f t="shared" ref="L44:L47" si="101">K44*0.7</f>
        <v>28000</v>
      </c>
      <c r="M44" s="17">
        <f t="shared" ref="M44:M47" si="102">K44*0.16</f>
        <v>6400</v>
      </c>
      <c r="N44" s="17">
        <f t="shared" ref="N44:N47" si="103">K44*0.14</f>
        <v>5600.0000000000009</v>
      </c>
      <c r="O44" s="11">
        <v>0</v>
      </c>
      <c r="P44" s="17">
        <f t="shared" ref="P44:P47" si="104">O44*0.7</f>
        <v>0</v>
      </c>
      <c r="Q44" s="17">
        <f t="shared" ref="Q44:Q47" si="105">O44*0.16</f>
        <v>0</v>
      </c>
      <c r="R44" s="17">
        <f t="shared" ref="R44:R47" si="106">O44*0.14</f>
        <v>0</v>
      </c>
      <c r="S44" s="11">
        <v>0</v>
      </c>
      <c r="T44" s="17">
        <f t="shared" ref="T44:T47" si="107">S44*0.7</f>
        <v>0</v>
      </c>
      <c r="U44" s="17">
        <f t="shared" ref="U44:U47" si="108">S44*0.16</f>
        <v>0</v>
      </c>
      <c r="V44" s="17">
        <f t="shared" ref="V44:V47" si="109">S44*0.14</f>
        <v>0</v>
      </c>
      <c r="W44" s="11">
        <v>0</v>
      </c>
      <c r="X44" s="17">
        <f t="shared" ref="X44:X47" si="110">W44*0.7</f>
        <v>0</v>
      </c>
      <c r="Y44" s="17">
        <f t="shared" ref="Y44:Y47" si="111">W44*0.16</f>
        <v>0</v>
      </c>
      <c r="Z44" s="17">
        <f t="shared" ref="Z44:Z47" si="112">W44*0.14</f>
        <v>0</v>
      </c>
      <c r="AA44" s="16">
        <f t="shared" ref="AA44:AA47" si="113">W44+S44+O44+K44+G44+C44</f>
        <v>100000</v>
      </c>
    </row>
    <row r="45" spans="1:27" x14ac:dyDescent="0.3">
      <c r="A45" s="6"/>
      <c r="B45" s="10" t="s">
        <v>6</v>
      </c>
      <c r="C45" s="12">
        <v>0</v>
      </c>
      <c r="D45" s="17">
        <f t="shared" si="95"/>
        <v>0</v>
      </c>
      <c r="E45" s="17">
        <f t="shared" si="96"/>
        <v>0</v>
      </c>
      <c r="F45" s="17">
        <f t="shared" si="97"/>
        <v>0</v>
      </c>
      <c r="G45" s="12">
        <v>200000</v>
      </c>
      <c r="H45" s="17">
        <f t="shared" si="98"/>
        <v>140000</v>
      </c>
      <c r="I45" s="17">
        <f t="shared" si="99"/>
        <v>32000</v>
      </c>
      <c r="J45" s="17">
        <f t="shared" si="100"/>
        <v>28000.000000000004</v>
      </c>
      <c r="K45" s="12">
        <v>150000</v>
      </c>
      <c r="L45" s="17">
        <f t="shared" si="101"/>
        <v>105000</v>
      </c>
      <c r="M45" s="17">
        <f t="shared" si="102"/>
        <v>24000</v>
      </c>
      <c r="N45" s="17">
        <f t="shared" si="103"/>
        <v>21000.000000000004</v>
      </c>
      <c r="O45" s="12">
        <v>50000</v>
      </c>
      <c r="P45" s="17">
        <f t="shared" si="104"/>
        <v>35000</v>
      </c>
      <c r="Q45" s="17">
        <f t="shared" si="105"/>
        <v>8000</v>
      </c>
      <c r="R45" s="17">
        <f t="shared" si="106"/>
        <v>7000.0000000000009</v>
      </c>
      <c r="S45" s="12">
        <v>0</v>
      </c>
      <c r="T45" s="17">
        <f t="shared" si="107"/>
        <v>0</v>
      </c>
      <c r="U45" s="17">
        <f t="shared" si="108"/>
        <v>0</v>
      </c>
      <c r="V45" s="17">
        <f t="shared" si="109"/>
        <v>0</v>
      </c>
      <c r="W45" s="12">
        <v>0</v>
      </c>
      <c r="X45" s="17">
        <f t="shared" si="110"/>
        <v>0</v>
      </c>
      <c r="Y45" s="17">
        <f t="shared" si="111"/>
        <v>0</v>
      </c>
      <c r="Z45" s="17">
        <f t="shared" si="112"/>
        <v>0</v>
      </c>
      <c r="AA45" s="16">
        <f t="shared" si="113"/>
        <v>400000</v>
      </c>
    </row>
    <row r="46" spans="1:27" x14ac:dyDescent="0.3">
      <c r="A46" s="6"/>
      <c r="B46" s="10" t="s">
        <v>7</v>
      </c>
      <c r="C46" s="12">
        <v>0</v>
      </c>
      <c r="D46" s="17">
        <f t="shared" si="95"/>
        <v>0</v>
      </c>
      <c r="E46" s="17">
        <f t="shared" si="96"/>
        <v>0</v>
      </c>
      <c r="F46" s="17">
        <f t="shared" si="97"/>
        <v>0</v>
      </c>
      <c r="G46" s="12">
        <v>230000</v>
      </c>
      <c r="H46" s="17">
        <f t="shared" si="98"/>
        <v>161000</v>
      </c>
      <c r="I46" s="17">
        <f t="shared" si="99"/>
        <v>36800</v>
      </c>
      <c r="J46" s="17">
        <f t="shared" si="100"/>
        <v>32200.000000000004</v>
      </c>
      <c r="K46" s="12">
        <v>790000</v>
      </c>
      <c r="L46" s="17">
        <f t="shared" si="101"/>
        <v>553000</v>
      </c>
      <c r="M46" s="17">
        <f t="shared" si="102"/>
        <v>126400</v>
      </c>
      <c r="N46" s="17">
        <f t="shared" si="103"/>
        <v>110600.00000000001</v>
      </c>
      <c r="O46" s="12">
        <v>2420000</v>
      </c>
      <c r="P46" s="17">
        <f t="shared" si="104"/>
        <v>1694000</v>
      </c>
      <c r="Q46" s="17">
        <f t="shared" si="105"/>
        <v>387200</v>
      </c>
      <c r="R46" s="17">
        <f t="shared" si="106"/>
        <v>338800.00000000006</v>
      </c>
      <c r="S46" s="12">
        <v>3480000</v>
      </c>
      <c r="T46" s="17">
        <f t="shared" si="107"/>
        <v>2436000</v>
      </c>
      <c r="U46" s="17">
        <f t="shared" si="108"/>
        <v>556800</v>
      </c>
      <c r="V46" s="17">
        <f t="shared" si="109"/>
        <v>487200.00000000006</v>
      </c>
      <c r="W46" s="12">
        <v>460000</v>
      </c>
      <c r="X46" s="17">
        <f t="shared" si="110"/>
        <v>322000</v>
      </c>
      <c r="Y46" s="17">
        <f t="shared" si="111"/>
        <v>73600</v>
      </c>
      <c r="Z46" s="17">
        <f t="shared" si="112"/>
        <v>64400.000000000007</v>
      </c>
      <c r="AA46" s="16">
        <f t="shared" si="113"/>
        <v>7380000</v>
      </c>
    </row>
    <row r="47" spans="1:27" x14ac:dyDescent="0.3">
      <c r="A47" s="13"/>
      <c r="B47" s="14" t="s">
        <v>8</v>
      </c>
      <c r="C47" s="15">
        <v>0</v>
      </c>
      <c r="D47" s="17">
        <f t="shared" si="95"/>
        <v>0</v>
      </c>
      <c r="E47" s="17">
        <f t="shared" si="96"/>
        <v>0</v>
      </c>
      <c r="F47" s="17">
        <f t="shared" si="97"/>
        <v>0</v>
      </c>
      <c r="G47" s="15">
        <v>20000</v>
      </c>
      <c r="H47" s="17">
        <f t="shared" si="98"/>
        <v>14000</v>
      </c>
      <c r="I47" s="17">
        <f t="shared" si="99"/>
        <v>3200</v>
      </c>
      <c r="J47" s="17">
        <f t="shared" si="100"/>
        <v>2800.0000000000005</v>
      </c>
      <c r="K47" s="15">
        <v>20000</v>
      </c>
      <c r="L47" s="17">
        <f t="shared" si="101"/>
        <v>14000</v>
      </c>
      <c r="M47" s="17">
        <f t="shared" si="102"/>
        <v>3200</v>
      </c>
      <c r="N47" s="17">
        <f t="shared" si="103"/>
        <v>2800.0000000000005</v>
      </c>
      <c r="O47" s="15">
        <v>30000</v>
      </c>
      <c r="P47" s="17">
        <f t="shared" si="104"/>
        <v>21000</v>
      </c>
      <c r="Q47" s="17">
        <f t="shared" si="105"/>
        <v>4800</v>
      </c>
      <c r="R47" s="17">
        <f t="shared" si="106"/>
        <v>4200</v>
      </c>
      <c r="S47" s="15">
        <v>20000</v>
      </c>
      <c r="T47" s="17">
        <f t="shared" si="107"/>
        <v>14000</v>
      </c>
      <c r="U47" s="17">
        <f t="shared" si="108"/>
        <v>3200</v>
      </c>
      <c r="V47" s="17">
        <f t="shared" si="109"/>
        <v>2800.0000000000005</v>
      </c>
      <c r="W47" s="12">
        <v>10000</v>
      </c>
      <c r="X47" s="17">
        <f t="shared" si="110"/>
        <v>7000</v>
      </c>
      <c r="Y47" s="17">
        <f t="shared" si="111"/>
        <v>1600</v>
      </c>
      <c r="Z47" s="17">
        <f t="shared" si="112"/>
        <v>1400.0000000000002</v>
      </c>
      <c r="AA47" s="16">
        <f t="shared" si="113"/>
        <v>100000</v>
      </c>
    </row>
    <row r="48" spans="1:27" x14ac:dyDescent="0.3">
      <c r="A48" s="2" t="s">
        <v>27</v>
      </c>
      <c r="B48" s="16">
        <f>AA13+AA19+AA25+AA31+AA37+AA43</f>
        <v>29700000</v>
      </c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</row>
    <row r="51" spans="1:15" x14ac:dyDescent="0.3">
      <c r="A51" s="19" t="s">
        <v>9</v>
      </c>
    </row>
    <row r="53" spans="1:15" x14ac:dyDescent="0.3">
      <c r="A53" s="29" t="s">
        <v>0</v>
      </c>
      <c r="B53" s="37">
        <v>2024</v>
      </c>
      <c r="C53" s="37"/>
      <c r="D53" s="39">
        <v>2025</v>
      </c>
      <c r="E53" s="39"/>
      <c r="F53" s="37">
        <v>2026</v>
      </c>
      <c r="G53" s="37"/>
      <c r="H53" s="37">
        <v>2027</v>
      </c>
      <c r="I53" s="37"/>
      <c r="J53" s="37">
        <v>2028</v>
      </c>
      <c r="K53" s="37"/>
      <c r="L53" s="37">
        <v>2029</v>
      </c>
      <c r="M53" s="37"/>
      <c r="N53" s="37" t="s">
        <v>4</v>
      </c>
      <c r="O53" s="37"/>
    </row>
    <row r="54" spans="1:15" x14ac:dyDescent="0.3">
      <c r="A54" s="18"/>
      <c r="B54" s="2" t="s">
        <v>13</v>
      </c>
      <c r="C54" s="2" t="s">
        <v>14</v>
      </c>
      <c r="D54" s="2" t="s">
        <v>13</v>
      </c>
      <c r="E54" s="2" t="s">
        <v>14</v>
      </c>
      <c r="F54" s="2" t="s">
        <v>13</v>
      </c>
      <c r="G54" s="2" t="s">
        <v>14</v>
      </c>
      <c r="H54" s="2" t="s">
        <v>13</v>
      </c>
      <c r="I54" s="2" t="s">
        <v>14</v>
      </c>
      <c r="J54" s="2" t="s">
        <v>13</v>
      </c>
      <c r="K54" s="2" t="s">
        <v>14</v>
      </c>
      <c r="L54" s="2" t="s">
        <v>13</v>
      </c>
      <c r="M54" s="2" t="s">
        <v>14</v>
      </c>
      <c r="N54" s="2" t="s">
        <v>13</v>
      </c>
      <c r="O54" s="2" t="s">
        <v>14</v>
      </c>
    </row>
    <row r="55" spans="1:15" ht="32.15" x14ac:dyDescent="0.3">
      <c r="A55" s="30" t="s">
        <v>21</v>
      </c>
      <c r="B55" s="9">
        <f>C13+C19+C25+C31+C37+C43</f>
        <v>118496</v>
      </c>
      <c r="C55" s="31">
        <v>1</v>
      </c>
      <c r="D55" s="9">
        <f>G13+G19+G25+G31+G37+G43</f>
        <v>4331496</v>
      </c>
      <c r="E55" s="31">
        <v>1</v>
      </c>
      <c r="F55" s="9">
        <f>K13+K19+K25+K31+K37+K43</f>
        <v>7686646</v>
      </c>
      <c r="G55" s="31">
        <v>1</v>
      </c>
      <c r="H55" s="9">
        <f>O13+O19+O25+O31+O37+O43</f>
        <v>9515450</v>
      </c>
      <c r="I55" s="31">
        <v>1</v>
      </c>
      <c r="J55" s="9">
        <f>S13+S19+S25+S31+S37+S43</f>
        <v>7564912</v>
      </c>
      <c r="K55" s="31">
        <v>1</v>
      </c>
      <c r="L55" s="9">
        <f>W13+W19+W25+W31+W37+W43</f>
        <v>483000</v>
      </c>
      <c r="M55" s="31">
        <v>1</v>
      </c>
      <c r="N55" s="9">
        <f>B55+D55+F55+H55+J55+L55</f>
        <v>29700000</v>
      </c>
      <c r="O55" s="35">
        <v>1</v>
      </c>
    </row>
    <row r="56" spans="1:15" x14ac:dyDescent="0.3">
      <c r="A56" s="32" t="s">
        <v>11</v>
      </c>
      <c r="B56" s="9">
        <f>D13+D19+D25+D31+D37+D43</f>
        <v>82947.199999999997</v>
      </c>
      <c r="C56" s="31">
        <f>B56/B55</f>
        <v>0.7</v>
      </c>
      <c r="D56" s="9">
        <f>H13+H19+H25+H31+H37+H43</f>
        <v>3032047.2</v>
      </c>
      <c r="E56" s="31">
        <f>B56/B55</f>
        <v>0.7</v>
      </c>
      <c r="F56" s="9">
        <f>L13+L19+L25+L31+L37+L43</f>
        <v>5380652.2000000002</v>
      </c>
      <c r="G56" s="31">
        <f>F56/F55</f>
        <v>0.70000000000000007</v>
      </c>
      <c r="H56" s="9">
        <f>P13+P19+P25+P31+P37+P43</f>
        <v>6660815</v>
      </c>
      <c r="I56" s="31">
        <f>H56/H55</f>
        <v>0.7</v>
      </c>
      <c r="J56" s="9">
        <f>T13+T19+T25+T31+T37+T43</f>
        <v>5295438.4000000004</v>
      </c>
      <c r="K56" s="31">
        <f>J56/J55</f>
        <v>0.70000000000000007</v>
      </c>
      <c r="L56" s="9">
        <f>X13+X19+X25+X31+X37+X43</f>
        <v>338100</v>
      </c>
      <c r="M56" s="31">
        <f>L56/L55</f>
        <v>0.7</v>
      </c>
      <c r="N56" s="9">
        <f t="shared" ref="N56:N58" si="114">B56+D56+F56+H56+J56+L56</f>
        <v>20790000</v>
      </c>
      <c r="O56" s="35">
        <f>N56/N55</f>
        <v>0.7</v>
      </c>
    </row>
    <row r="57" spans="1:15" x14ac:dyDescent="0.3">
      <c r="A57" s="32" t="s">
        <v>10</v>
      </c>
      <c r="B57" s="9">
        <f>E13+E19+E25+E31+E37+E43</f>
        <v>18959.36</v>
      </c>
      <c r="C57" s="31">
        <f>B57/B55</f>
        <v>0.16</v>
      </c>
      <c r="D57" s="9">
        <f>I13+I19+I25+I31+I37+I43</f>
        <v>693039.36</v>
      </c>
      <c r="E57" s="31">
        <f>B57/B55</f>
        <v>0.16</v>
      </c>
      <c r="F57" s="9">
        <f>M13+M19+M25+M31+M37+M43</f>
        <v>1229863.3599999999</v>
      </c>
      <c r="G57" s="31">
        <f>F57/F55</f>
        <v>0.15999999999999998</v>
      </c>
      <c r="H57" s="9">
        <f>Q13+Q19+Q25+Q31+Q37+Q43</f>
        <v>1522472</v>
      </c>
      <c r="I57" s="31">
        <f>H57/H55</f>
        <v>0.16</v>
      </c>
      <c r="J57" s="9">
        <f>U13+U19+U25+U31+U37+U43</f>
        <v>1210385.9199999999</v>
      </c>
      <c r="K57" s="31">
        <f>J57/J55</f>
        <v>0.16</v>
      </c>
      <c r="L57" s="9">
        <f>Y13+Y19+Y25+Y31+Y37+Y43</f>
        <v>77280</v>
      </c>
      <c r="M57" s="31">
        <f>L57/L55</f>
        <v>0.16</v>
      </c>
      <c r="N57" s="9">
        <f t="shared" si="114"/>
        <v>4752000</v>
      </c>
      <c r="O57" s="35">
        <f>N57/N55</f>
        <v>0.16</v>
      </c>
    </row>
    <row r="58" spans="1:15" x14ac:dyDescent="0.3">
      <c r="A58" s="1" t="s">
        <v>12</v>
      </c>
      <c r="B58" s="9">
        <f>F13+F19+F25+F31+F37+F43</f>
        <v>16589.440000000002</v>
      </c>
      <c r="C58" s="31">
        <f>B58/B55</f>
        <v>0.14000000000000001</v>
      </c>
      <c r="D58" s="9">
        <f>J13+J19+J25+J31+J37+J43</f>
        <v>606409.44000000006</v>
      </c>
      <c r="E58" s="31">
        <f>B58/B55</f>
        <v>0.14000000000000001</v>
      </c>
      <c r="F58" s="9">
        <f>N13+N19+N25+N31+N37+N43</f>
        <v>1076130.4400000002</v>
      </c>
      <c r="G58" s="31">
        <f>F58/F55</f>
        <v>0.14000000000000001</v>
      </c>
      <c r="H58" s="9">
        <f>R13+R19+R25+R31+R37+R43</f>
        <v>1332163.0000000002</v>
      </c>
      <c r="I58" s="31">
        <f>H58/H55</f>
        <v>0.14000000000000001</v>
      </c>
      <c r="J58" s="9">
        <f>V13+V19+V25+V31+V37+V43</f>
        <v>1059087.6800000002</v>
      </c>
      <c r="K58" s="31">
        <f>J58/J55</f>
        <v>0.14000000000000001</v>
      </c>
      <c r="L58" s="9">
        <f>Z13+Z19+Z25+Z31+Z37+Z43</f>
        <v>67620</v>
      </c>
      <c r="M58" s="31">
        <f>L58/L55</f>
        <v>0.14000000000000001</v>
      </c>
      <c r="N58" s="9">
        <f t="shared" si="114"/>
        <v>4158000.0000000005</v>
      </c>
      <c r="O58" s="35">
        <f>N58/N55</f>
        <v>0.14000000000000001</v>
      </c>
    </row>
  </sheetData>
  <mergeCells count="14">
    <mergeCell ref="W10:Y10"/>
    <mergeCell ref="S10:V10"/>
    <mergeCell ref="L2:O2"/>
    <mergeCell ref="B53:C53"/>
    <mergeCell ref="D53:E53"/>
    <mergeCell ref="F53:G53"/>
    <mergeCell ref="H53:I53"/>
    <mergeCell ref="J53:K53"/>
    <mergeCell ref="L53:M53"/>
    <mergeCell ref="C10:F10"/>
    <mergeCell ref="G10:J10"/>
    <mergeCell ref="K10:N10"/>
    <mergeCell ref="O10:R10"/>
    <mergeCell ref="N53:O5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B472B3F6C402443B4D78C39F8D54B3D" ma:contentTypeVersion="13" ma:contentTypeDescription="Loo uus dokument" ma:contentTypeScope="" ma:versionID="e183aada76756cf64e72d82c7528b52a">
  <xsd:schema xmlns:xsd="http://www.w3.org/2001/XMLSchema" xmlns:xs="http://www.w3.org/2001/XMLSchema" xmlns:p="http://schemas.microsoft.com/office/2006/metadata/properties" xmlns:ns2="17076dea-e25b-4474-8f7c-aa2ee5cd0ad6" xmlns:ns3="08adef74-251f-42fc-9024-6df5c4e3f36b" targetNamespace="http://schemas.microsoft.com/office/2006/metadata/properties" ma:root="true" ma:fieldsID="e6470a2162d4d96f9b3f5c23c93ee973" ns2:_="" ns3:_="">
    <xsd:import namespace="17076dea-e25b-4474-8f7c-aa2ee5cd0ad6"/>
    <xsd:import namespace="08adef74-251f-42fc-9024-6df5c4e3f36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076dea-e25b-4474-8f7c-aa2ee5cd0ad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Pildisildid" ma:readOnly="false" ma:fieldId="{5cf76f15-5ced-4ddc-b409-7134ff3c332f}" ma:taxonomyMulti="true" ma:sspId="8bf6974d-894c-4b76-94e9-da4eaeb0c39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description="" ma:indexed="true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8adef74-251f-42fc-9024-6df5c4e3f36b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50d2d6d2-f65b-4c89-ab29-d96283ed764a}" ma:internalName="TaxCatchAll" ma:showField="CatchAllData" ma:web="08adef74-251f-42fc-9024-6df5c4e3f36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utüüp"/>
        <xsd:element ref="dc:title" minOccurs="0" maxOccurs="1" ma:index="4" ma:displayName="Pealkiri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7076dea-e25b-4474-8f7c-aa2ee5cd0ad6">
      <Terms xmlns="http://schemas.microsoft.com/office/infopath/2007/PartnerControls"/>
    </lcf76f155ced4ddcb4097134ff3c332f>
    <TaxCatchAll xmlns="08adef74-251f-42fc-9024-6df5c4e3f36b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E38BEDA-3704-4E08-B8E6-39A69F9ADAE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7076dea-e25b-4474-8f7c-aa2ee5cd0ad6"/>
    <ds:schemaRef ds:uri="08adef74-251f-42fc-9024-6df5c4e3f36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E049555-C5AB-49CE-9EF4-DEE67E5BD019}">
  <ds:schemaRefs>
    <ds:schemaRef ds:uri="http://schemas.microsoft.com/office/2006/metadata/properties"/>
    <ds:schemaRef ds:uri="http://schemas.microsoft.com/office/infopath/2007/PartnerControls"/>
    <ds:schemaRef ds:uri="aff8a95a-bdca-4bd1-9f28-df5ebd643b89"/>
    <ds:schemaRef ds:uri="0c0c7f0a-cfff-4da3-bf4b-351368c4d1a1"/>
    <ds:schemaRef ds:uri="17076dea-e25b-4474-8f7c-aa2ee5cd0ad6"/>
    <ds:schemaRef ds:uri="08adef74-251f-42fc-9024-6df5c4e3f36b"/>
  </ds:schemaRefs>
</ds:datastoreItem>
</file>

<file path=customXml/itemProps3.xml><?xml version="1.0" encoding="utf-8"?>
<ds:datastoreItem xmlns:ds="http://schemas.openxmlformats.org/officeDocument/2006/customXml" ds:itemID="{CBBC6965-89BE-4D88-865C-EDA757118D6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Leht1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Pille Lumi</dc:creator>
  <cp:lastModifiedBy>Virge Tammaru</cp:lastModifiedBy>
  <dcterms:created xsi:type="dcterms:W3CDTF">2023-08-22T19:17:50Z</dcterms:created>
  <dcterms:modified xsi:type="dcterms:W3CDTF">2024-09-24T10:16:54Z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0x0101009B472B3F6C402443B4D78C39F8D54B3D</vt:lpwstr>
  </property>
  <property fmtid="{D5CDD505-2E9C-101B-9397-08002B2CF9AE}" pid="3" name="_dlc_DocIdItemGuid">
    <vt:lpwstr>d3e44721-9500-4808-ba27-486117dc6fa4</vt:lpwstr>
  </property>
  <property fmtid="{D5CDD505-2E9C-101B-9397-08002B2CF9AE}" pid="4" name="MSIP_Label_defa4170-0d19-0005-0004-bc88714345d2_Enabled">
    <vt:lpwstr>true</vt:lpwstr>
  </property>
  <property fmtid="{D5CDD505-2E9C-101B-9397-08002B2CF9AE}" pid="5" name="MSIP_Label_defa4170-0d19-0005-0004-bc88714345d2_SetDate">
    <vt:lpwstr>2024-09-13T12:37:24Z</vt:lpwstr>
  </property>
  <property fmtid="{D5CDD505-2E9C-101B-9397-08002B2CF9AE}" pid="6" name="MSIP_Label_defa4170-0d19-0005-0004-bc88714345d2_Method">
    <vt:lpwstr>Standard</vt:lpwstr>
  </property>
  <property fmtid="{D5CDD505-2E9C-101B-9397-08002B2CF9AE}" pid="7" name="MSIP_Label_defa4170-0d19-0005-0004-bc88714345d2_Name">
    <vt:lpwstr>defa4170-0d19-0005-0004-bc88714345d2</vt:lpwstr>
  </property>
  <property fmtid="{D5CDD505-2E9C-101B-9397-08002B2CF9AE}" pid="8" name="MSIP_Label_defa4170-0d19-0005-0004-bc88714345d2_SiteId">
    <vt:lpwstr>8fe098d2-428d-4bd4-9803-7195fe96f0e2</vt:lpwstr>
  </property>
  <property fmtid="{D5CDD505-2E9C-101B-9397-08002B2CF9AE}" pid="9" name="MSIP_Label_defa4170-0d19-0005-0004-bc88714345d2_ActionId">
    <vt:lpwstr>90023705-fe0a-4ba3-b5fa-ea17aaa998ed</vt:lpwstr>
  </property>
  <property fmtid="{D5CDD505-2E9C-101B-9397-08002B2CF9AE}" pid="10" name="MSIP_Label_defa4170-0d19-0005-0004-bc88714345d2_ContentBits">
    <vt:lpwstr>0</vt:lpwstr>
  </property>
</Properties>
</file>